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10.18.219.102\Mineria\DISTINTIVO\DISTINTIVO 2026\MATRIZ FINAL FINAL 11 AGOSTO 2026\"/>
    </mc:Choice>
  </mc:AlternateContent>
  <xr:revisionPtr revIDLastSave="0" documentId="13_ncr:1_{628937EE-E535-474C-8BB3-942B10BAA2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_Guia_Rapida" sheetId="1" r:id="rId1"/>
    <sheet name="02_Datos_Generales" sheetId="2" r:id="rId2"/>
    <sheet name="03_Reactivos_48" sheetId="3" r:id="rId3"/>
    <sheet name="04_Indicadores_2025" sheetId="7" r:id="rId4"/>
    <sheet name="Matriz_Aplicabilidad" sheetId="8" r:id="rId5"/>
    <sheet name="06_Control_Entrega" sheetId="5" r:id="rId6"/>
    <sheet name="Export_MCEM" sheetId="6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9" i="8" l="1"/>
  <c r="B39" i="8"/>
  <c r="A39" i="8"/>
  <c r="C38" i="8"/>
  <c r="B38" i="8"/>
  <c r="A38" i="8"/>
  <c r="C37" i="8"/>
  <c r="B37" i="8"/>
  <c r="A37" i="8"/>
  <c r="C36" i="8"/>
  <c r="B36" i="8"/>
  <c r="A36" i="8"/>
  <c r="C35" i="8"/>
  <c r="B35" i="8"/>
  <c r="A35" i="8"/>
  <c r="C34" i="8"/>
  <c r="B34" i="8"/>
  <c r="A34" i="8"/>
  <c r="C33" i="8"/>
  <c r="B33" i="8"/>
  <c r="A33" i="8"/>
  <c r="C32" i="8"/>
  <c r="B32" i="8"/>
  <c r="A32" i="8"/>
  <c r="C31" i="8"/>
  <c r="B31" i="8"/>
  <c r="A31" i="8"/>
  <c r="C30" i="8"/>
  <c r="B30" i="8"/>
  <c r="A30" i="8"/>
  <c r="C29" i="8"/>
  <c r="B29" i="8"/>
  <c r="A29" i="8"/>
  <c r="C28" i="8"/>
  <c r="B28" i="8"/>
  <c r="A28" i="8"/>
  <c r="C27" i="8"/>
  <c r="B27" i="8"/>
  <c r="A27" i="8"/>
  <c r="C26" i="8"/>
  <c r="B26" i="8"/>
  <c r="A26" i="8"/>
  <c r="C25" i="8"/>
  <c r="B25" i="8"/>
  <c r="A25" i="8"/>
  <c r="C24" i="8"/>
  <c r="B24" i="8"/>
  <c r="A24" i="8"/>
  <c r="C23" i="8"/>
  <c r="B23" i="8"/>
  <c r="A23" i="8"/>
  <c r="C22" i="8"/>
  <c r="B22" i="8"/>
  <c r="A22" i="8"/>
  <c r="C21" i="8"/>
  <c r="B21" i="8"/>
  <c r="A21" i="8"/>
  <c r="C20" i="8"/>
  <c r="B20" i="8"/>
  <c r="A20" i="8"/>
  <c r="C19" i="8"/>
  <c r="B19" i="8"/>
  <c r="A19" i="8"/>
  <c r="C18" i="8"/>
  <c r="B18" i="8"/>
  <c r="A18" i="8"/>
  <c r="C17" i="8"/>
  <c r="B17" i="8"/>
  <c r="A17" i="8"/>
  <c r="C16" i="8"/>
  <c r="B16" i="8"/>
  <c r="A16" i="8"/>
  <c r="C15" i="8"/>
  <c r="B15" i="8"/>
  <c r="A15" i="8"/>
  <c r="C14" i="8"/>
  <c r="B14" i="8"/>
  <c r="A14" i="8"/>
  <c r="C13" i="8"/>
  <c r="B13" i="8"/>
  <c r="A13" i="8"/>
  <c r="C12" i="8"/>
  <c r="B12" i="8"/>
  <c r="A12" i="8"/>
  <c r="C11" i="8"/>
  <c r="B11" i="8"/>
  <c r="A11" i="8"/>
  <c r="C10" i="8"/>
  <c r="B10" i="8"/>
  <c r="A10" i="8"/>
  <c r="C9" i="8"/>
  <c r="B9" i="8"/>
  <c r="A9" i="8"/>
  <c r="C8" i="8"/>
  <c r="B8" i="8"/>
  <c r="A8" i="8"/>
  <c r="C7" i="8"/>
  <c r="B7" i="8"/>
  <c r="A7" i="8"/>
  <c r="C6" i="8"/>
  <c r="B6" i="8"/>
  <c r="A6" i="8"/>
  <c r="C5" i="8"/>
  <c r="B5" i="8"/>
  <c r="A5" i="8"/>
  <c r="Q36" i="7"/>
  <c r="Q35" i="7"/>
  <c r="Q34" i="7"/>
  <c r="Q33" i="7"/>
  <c r="Q32" i="7"/>
  <c r="Q31" i="7"/>
  <c r="Q30" i="7"/>
  <c r="Q29" i="7"/>
  <c r="Q28" i="7"/>
  <c r="Q27" i="7"/>
  <c r="Q26" i="7"/>
  <c r="Q25" i="7"/>
  <c r="Q24" i="7"/>
  <c r="Q23" i="7"/>
  <c r="Q22" i="7"/>
  <c r="Q21" i="7"/>
  <c r="Q20" i="7"/>
  <c r="Q19" i="7"/>
  <c r="Q18" i="7"/>
  <c r="Q17" i="7"/>
  <c r="Q16" i="7"/>
  <c r="Q15" i="7"/>
  <c r="Q14" i="7"/>
  <c r="Q13" i="7"/>
  <c r="Q12" i="7"/>
  <c r="Q11" i="7"/>
  <c r="Q10" i="7"/>
  <c r="Q9" i="7"/>
  <c r="Q8" i="7"/>
  <c r="Q7" i="7"/>
  <c r="Q6" i="7"/>
  <c r="Q5" i="7"/>
  <c r="Q4" i="7"/>
  <c r="Q3" i="7"/>
  <c r="Q2" i="7"/>
  <c r="P85" i="6"/>
  <c r="O85" i="6"/>
  <c r="N85" i="6"/>
  <c r="M85" i="6"/>
  <c r="K85" i="6"/>
  <c r="J85" i="6"/>
  <c r="I85" i="6"/>
  <c r="H85" i="6"/>
  <c r="F85" i="6"/>
  <c r="E85" i="6"/>
  <c r="D85" i="6"/>
  <c r="C85" i="6"/>
  <c r="B85" i="6"/>
  <c r="P84" i="6"/>
  <c r="O84" i="6"/>
  <c r="N84" i="6"/>
  <c r="M84" i="6"/>
  <c r="K84" i="6"/>
  <c r="J84" i="6"/>
  <c r="I84" i="6"/>
  <c r="H84" i="6"/>
  <c r="F84" i="6"/>
  <c r="E84" i="6"/>
  <c r="D84" i="6"/>
  <c r="C84" i="6"/>
  <c r="B84" i="6"/>
  <c r="P83" i="6"/>
  <c r="O83" i="6"/>
  <c r="N83" i="6"/>
  <c r="M83" i="6"/>
  <c r="K83" i="6"/>
  <c r="J83" i="6"/>
  <c r="I83" i="6"/>
  <c r="H83" i="6"/>
  <c r="F83" i="6"/>
  <c r="E83" i="6"/>
  <c r="D83" i="6"/>
  <c r="C83" i="6"/>
  <c r="B83" i="6"/>
  <c r="P82" i="6"/>
  <c r="O82" i="6"/>
  <c r="N82" i="6"/>
  <c r="M82" i="6"/>
  <c r="K82" i="6"/>
  <c r="J82" i="6"/>
  <c r="I82" i="6"/>
  <c r="H82" i="6"/>
  <c r="F82" i="6"/>
  <c r="E82" i="6"/>
  <c r="D82" i="6"/>
  <c r="C82" i="6"/>
  <c r="B82" i="6"/>
  <c r="P81" i="6"/>
  <c r="O81" i="6"/>
  <c r="N81" i="6"/>
  <c r="M81" i="6"/>
  <c r="K81" i="6"/>
  <c r="J81" i="6"/>
  <c r="I81" i="6"/>
  <c r="H81" i="6"/>
  <c r="F81" i="6"/>
  <c r="E81" i="6"/>
  <c r="D81" i="6"/>
  <c r="C81" i="6"/>
  <c r="B81" i="6"/>
  <c r="P80" i="6"/>
  <c r="O80" i="6"/>
  <c r="N80" i="6"/>
  <c r="M80" i="6"/>
  <c r="K80" i="6"/>
  <c r="J80" i="6"/>
  <c r="I80" i="6"/>
  <c r="H80" i="6"/>
  <c r="F80" i="6"/>
  <c r="E80" i="6"/>
  <c r="D80" i="6"/>
  <c r="C80" i="6"/>
  <c r="B80" i="6"/>
  <c r="P79" i="6"/>
  <c r="O79" i="6"/>
  <c r="N79" i="6"/>
  <c r="M79" i="6"/>
  <c r="K79" i="6"/>
  <c r="J79" i="6"/>
  <c r="I79" i="6"/>
  <c r="H79" i="6"/>
  <c r="F79" i="6"/>
  <c r="E79" i="6"/>
  <c r="D79" i="6"/>
  <c r="C79" i="6"/>
  <c r="B79" i="6"/>
  <c r="P78" i="6"/>
  <c r="O78" i="6"/>
  <c r="N78" i="6"/>
  <c r="M78" i="6"/>
  <c r="K78" i="6"/>
  <c r="J78" i="6"/>
  <c r="I78" i="6"/>
  <c r="H78" i="6"/>
  <c r="F78" i="6"/>
  <c r="E78" i="6"/>
  <c r="D78" i="6"/>
  <c r="C78" i="6"/>
  <c r="B78" i="6"/>
  <c r="P77" i="6"/>
  <c r="O77" i="6"/>
  <c r="N77" i="6"/>
  <c r="M77" i="6"/>
  <c r="K77" i="6"/>
  <c r="J77" i="6"/>
  <c r="I77" i="6"/>
  <c r="H77" i="6"/>
  <c r="F77" i="6"/>
  <c r="E77" i="6"/>
  <c r="D77" i="6"/>
  <c r="C77" i="6"/>
  <c r="B77" i="6"/>
  <c r="P76" i="6"/>
  <c r="O76" i="6"/>
  <c r="N76" i="6"/>
  <c r="M76" i="6"/>
  <c r="K76" i="6"/>
  <c r="J76" i="6"/>
  <c r="I76" i="6"/>
  <c r="H76" i="6"/>
  <c r="F76" i="6"/>
  <c r="E76" i="6"/>
  <c r="D76" i="6"/>
  <c r="C76" i="6"/>
  <c r="B76" i="6"/>
  <c r="P75" i="6"/>
  <c r="O75" i="6"/>
  <c r="N75" i="6"/>
  <c r="M75" i="6"/>
  <c r="K75" i="6"/>
  <c r="J75" i="6"/>
  <c r="I75" i="6"/>
  <c r="H75" i="6"/>
  <c r="F75" i="6"/>
  <c r="E75" i="6"/>
  <c r="D75" i="6"/>
  <c r="C75" i="6"/>
  <c r="B75" i="6"/>
  <c r="P74" i="6"/>
  <c r="O74" i="6"/>
  <c r="N74" i="6"/>
  <c r="M74" i="6"/>
  <c r="K74" i="6"/>
  <c r="J74" i="6"/>
  <c r="I74" i="6"/>
  <c r="H74" i="6"/>
  <c r="F74" i="6"/>
  <c r="E74" i="6"/>
  <c r="D74" i="6"/>
  <c r="C74" i="6"/>
  <c r="B74" i="6"/>
  <c r="P73" i="6"/>
  <c r="O73" i="6"/>
  <c r="N73" i="6"/>
  <c r="M73" i="6"/>
  <c r="K73" i="6"/>
  <c r="J73" i="6"/>
  <c r="I73" i="6"/>
  <c r="H73" i="6"/>
  <c r="F73" i="6"/>
  <c r="E73" i="6"/>
  <c r="D73" i="6"/>
  <c r="C73" i="6"/>
  <c r="B73" i="6"/>
  <c r="P72" i="6"/>
  <c r="O72" i="6"/>
  <c r="N72" i="6"/>
  <c r="M72" i="6"/>
  <c r="K72" i="6"/>
  <c r="J72" i="6"/>
  <c r="I72" i="6"/>
  <c r="H72" i="6"/>
  <c r="F72" i="6"/>
  <c r="E72" i="6"/>
  <c r="D72" i="6"/>
  <c r="C72" i="6"/>
  <c r="B72" i="6"/>
  <c r="P71" i="6"/>
  <c r="O71" i="6"/>
  <c r="N71" i="6"/>
  <c r="M71" i="6"/>
  <c r="K71" i="6"/>
  <c r="J71" i="6"/>
  <c r="I71" i="6"/>
  <c r="H71" i="6"/>
  <c r="F71" i="6"/>
  <c r="E71" i="6"/>
  <c r="D71" i="6"/>
  <c r="C71" i="6"/>
  <c r="B71" i="6"/>
  <c r="P70" i="6"/>
  <c r="O70" i="6"/>
  <c r="N70" i="6"/>
  <c r="M70" i="6"/>
  <c r="K70" i="6"/>
  <c r="J70" i="6"/>
  <c r="I70" i="6"/>
  <c r="H70" i="6"/>
  <c r="F70" i="6"/>
  <c r="E70" i="6"/>
  <c r="D70" i="6"/>
  <c r="C70" i="6"/>
  <c r="B70" i="6"/>
  <c r="P69" i="6"/>
  <c r="O69" i="6"/>
  <c r="N69" i="6"/>
  <c r="M69" i="6"/>
  <c r="K69" i="6"/>
  <c r="J69" i="6"/>
  <c r="I69" i="6"/>
  <c r="H69" i="6"/>
  <c r="F69" i="6"/>
  <c r="E69" i="6"/>
  <c r="D69" i="6"/>
  <c r="C69" i="6"/>
  <c r="B69" i="6"/>
  <c r="P68" i="6"/>
  <c r="O68" i="6"/>
  <c r="N68" i="6"/>
  <c r="M68" i="6"/>
  <c r="K68" i="6"/>
  <c r="J68" i="6"/>
  <c r="I68" i="6"/>
  <c r="H68" i="6"/>
  <c r="F68" i="6"/>
  <c r="E68" i="6"/>
  <c r="D68" i="6"/>
  <c r="C68" i="6"/>
  <c r="B68" i="6"/>
  <c r="P67" i="6"/>
  <c r="O67" i="6"/>
  <c r="N67" i="6"/>
  <c r="M67" i="6"/>
  <c r="K67" i="6"/>
  <c r="J67" i="6"/>
  <c r="I67" i="6"/>
  <c r="H67" i="6"/>
  <c r="F67" i="6"/>
  <c r="E67" i="6"/>
  <c r="D67" i="6"/>
  <c r="C67" i="6"/>
  <c r="B67" i="6"/>
  <c r="P66" i="6"/>
  <c r="O66" i="6"/>
  <c r="N66" i="6"/>
  <c r="M66" i="6"/>
  <c r="K66" i="6"/>
  <c r="J66" i="6"/>
  <c r="I66" i="6"/>
  <c r="H66" i="6"/>
  <c r="F66" i="6"/>
  <c r="E66" i="6"/>
  <c r="D66" i="6"/>
  <c r="C66" i="6"/>
  <c r="B66" i="6"/>
  <c r="P65" i="6"/>
  <c r="O65" i="6"/>
  <c r="N65" i="6"/>
  <c r="M65" i="6"/>
  <c r="K65" i="6"/>
  <c r="J65" i="6"/>
  <c r="I65" i="6"/>
  <c r="H65" i="6"/>
  <c r="F65" i="6"/>
  <c r="E65" i="6"/>
  <c r="D65" i="6"/>
  <c r="C65" i="6"/>
  <c r="B65" i="6"/>
  <c r="P64" i="6"/>
  <c r="O64" i="6"/>
  <c r="N64" i="6"/>
  <c r="M64" i="6"/>
  <c r="K64" i="6"/>
  <c r="J64" i="6"/>
  <c r="I64" i="6"/>
  <c r="H64" i="6"/>
  <c r="F64" i="6"/>
  <c r="E64" i="6"/>
  <c r="D64" i="6"/>
  <c r="C64" i="6"/>
  <c r="B64" i="6"/>
  <c r="P63" i="6"/>
  <c r="O63" i="6"/>
  <c r="N63" i="6"/>
  <c r="M63" i="6"/>
  <c r="K63" i="6"/>
  <c r="J63" i="6"/>
  <c r="I63" i="6"/>
  <c r="H63" i="6"/>
  <c r="F63" i="6"/>
  <c r="E63" i="6"/>
  <c r="D63" i="6"/>
  <c r="C63" i="6"/>
  <c r="B63" i="6"/>
  <c r="P62" i="6"/>
  <c r="O62" i="6"/>
  <c r="N62" i="6"/>
  <c r="M62" i="6"/>
  <c r="K62" i="6"/>
  <c r="J62" i="6"/>
  <c r="I62" i="6"/>
  <c r="H62" i="6"/>
  <c r="F62" i="6"/>
  <c r="E62" i="6"/>
  <c r="D62" i="6"/>
  <c r="C62" i="6"/>
  <c r="B62" i="6"/>
  <c r="P61" i="6"/>
  <c r="O61" i="6"/>
  <c r="N61" i="6"/>
  <c r="M61" i="6"/>
  <c r="K61" i="6"/>
  <c r="J61" i="6"/>
  <c r="I61" i="6"/>
  <c r="H61" i="6"/>
  <c r="F61" i="6"/>
  <c r="E61" i="6"/>
  <c r="D61" i="6"/>
  <c r="C61" i="6"/>
  <c r="B61" i="6"/>
  <c r="P60" i="6"/>
  <c r="O60" i="6"/>
  <c r="N60" i="6"/>
  <c r="M60" i="6"/>
  <c r="K60" i="6"/>
  <c r="J60" i="6"/>
  <c r="I60" i="6"/>
  <c r="H60" i="6"/>
  <c r="F60" i="6"/>
  <c r="E60" i="6"/>
  <c r="D60" i="6"/>
  <c r="C60" i="6"/>
  <c r="B60" i="6"/>
  <c r="P59" i="6"/>
  <c r="O59" i="6"/>
  <c r="N59" i="6"/>
  <c r="M59" i="6"/>
  <c r="K59" i="6"/>
  <c r="J59" i="6"/>
  <c r="I59" i="6"/>
  <c r="H59" i="6"/>
  <c r="F59" i="6"/>
  <c r="E59" i="6"/>
  <c r="D59" i="6"/>
  <c r="C59" i="6"/>
  <c r="B59" i="6"/>
  <c r="P58" i="6"/>
  <c r="O58" i="6"/>
  <c r="N58" i="6"/>
  <c r="M58" i="6"/>
  <c r="K58" i="6"/>
  <c r="J58" i="6"/>
  <c r="I58" i="6"/>
  <c r="H58" i="6"/>
  <c r="F58" i="6"/>
  <c r="E58" i="6"/>
  <c r="D58" i="6"/>
  <c r="C58" i="6"/>
  <c r="B58" i="6"/>
  <c r="P57" i="6"/>
  <c r="O57" i="6"/>
  <c r="N57" i="6"/>
  <c r="M57" i="6"/>
  <c r="K57" i="6"/>
  <c r="J57" i="6"/>
  <c r="I57" i="6"/>
  <c r="H57" i="6"/>
  <c r="F57" i="6"/>
  <c r="E57" i="6"/>
  <c r="D57" i="6"/>
  <c r="C57" i="6"/>
  <c r="B57" i="6"/>
  <c r="P56" i="6"/>
  <c r="O56" i="6"/>
  <c r="N56" i="6"/>
  <c r="M56" i="6"/>
  <c r="K56" i="6"/>
  <c r="J56" i="6"/>
  <c r="I56" i="6"/>
  <c r="H56" i="6"/>
  <c r="F56" i="6"/>
  <c r="E56" i="6"/>
  <c r="D56" i="6"/>
  <c r="C56" i="6"/>
  <c r="B56" i="6"/>
  <c r="P55" i="6"/>
  <c r="O55" i="6"/>
  <c r="N55" i="6"/>
  <c r="M55" i="6"/>
  <c r="K55" i="6"/>
  <c r="J55" i="6"/>
  <c r="I55" i="6"/>
  <c r="H55" i="6"/>
  <c r="F55" i="6"/>
  <c r="E55" i="6"/>
  <c r="D55" i="6"/>
  <c r="C55" i="6"/>
  <c r="B55" i="6"/>
  <c r="P54" i="6"/>
  <c r="O54" i="6"/>
  <c r="N54" i="6"/>
  <c r="M54" i="6"/>
  <c r="K54" i="6"/>
  <c r="J54" i="6"/>
  <c r="I54" i="6"/>
  <c r="H54" i="6"/>
  <c r="F54" i="6"/>
  <c r="E54" i="6"/>
  <c r="D54" i="6"/>
  <c r="C54" i="6"/>
  <c r="B54" i="6"/>
  <c r="P53" i="6"/>
  <c r="O53" i="6"/>
  <c r="N53" i="6"/>
  <c r="M53" i="6"/>
  <c r="K53" i="6"/>
  <c r="J53" i="6"/>
  <c r="I53" i="6"/>
  <c r="H53" i="6"/>
  <c r="F53" i="6"/>
  <c r="E53" i="6"/>
  <c r="D53" i="6"/>
  <c r="C53" i="6"/>
  <c r="B53" i="6"/>
  <c r="P52" i="6"/>
  <c r="O52" i="6"/>
  <c r="N52" i="6"/>
  <c r="M52" i="6"/>
  <c r="K52" i="6"/>
  <c r="J52" i="6"/>
  <c r="I52" i="6"/>
  <c r="H52" i="6"/>
  <c r="F52" i="6"/>
  <c r="E52" i="6"/>
  <c r="D52" i="6"/>
  <c r="C52" i="6"/>
  <c r="B52" i="6"/>
  <c r="P51" i="6"/>
  <c r="O51" i="6"/>
  <c r="N51" i="6"/>
  <c r="M51" i="6"/>
  <c r="K51" i="6"/>
  <c r="J51" i="6"/>
  <c r="I51" i="6"/>
  <c r="H51" i="6"/>
  <c r="F51" i="6"/>
  <c r="E51" i="6"/>
  <c r="D51" i="6"/>
  <c r="C51" i="6"/>
  <c r="B51" i="6"/>
  <c r="O49" i="6"/>
  <c r="N49" i="6"/>
  <c r="M49" i="6"/>
  <c r="L49" i="6"/>
  <c r="G49" i="6"/>
  <c r="F49" i="6"/>
  <c r="E49" i="6"/>
  <c r="D49" i="6"/>
  <c r="C49" i="6"/>
  <c r="B49" i="6"/>
  <c r="O48" i="6"/>
  <c r="N48" i="6"/>
  <c r="M48" i="6"/>
  <c r="L48" i="6"/>
  <c r="G48" i="6"/>
  <c r="F48" i="6"/>
  <c r="E48" i="6"/>
  <c r="D48" i="6"/>
  <c r="C48" i="6"/>
  <c r="B48" i="6"/>
  <c r="O47" i="6"/>
  <c r="N47" i="6"/>
  <c r="M47" i="6"/>
  <c r="L47" i="6"/>
  <c r="G47" i="6"/>
  <c r="F47" i="6"/>
  <c r="E47" i="6"/>
  <c r="D47" i="6"/>
  <c r="C47" i="6"/>
  <c r="B47" i="6"/>
  <c r="O46" i="6"/>
  <c r="N46" i="6"/>
  <c r="M46" i="6"/>
  <c r="L46" i="6"/>
  <c r="G46" i="6"/>
  <c r="F46" i="6"/>
  <c r="E46" i="6"/>
  <c r="D46" i="6"/>
  <c r="C46" i="6"/>
  <c r="B46" i="6"/>
  <c r="O45" i="6"/>
  <c r="N45" i="6"/>
  <c r="M45" i="6"/>
  <c r="L45" i="6"/>
  <c r="G45" i="6"/>
  <c r="F45" i="6"/>
  <c r="E45" i="6"/>
  <c r="D45" i="6"/>
  <c r="C45" i="6"/>
  <c r="B45" i="6"/>
  <c r="O44" i="6"/>
  <c r="N44" i="6"/>
  <c r="M44" i="6"/>
  <c r="L44" i="6"/>
  <c r="G44" i="6"/>
  <c r="F44" i="6"/>
  <c r="E44" i="6"/>
  <c r="D44" i="6"/>
  <c r="C44" i="6"/>
  <c r="B44" i="6"/>
  <c r="O43" i="6"/>
  <c r="N43" i="6"/>
  <c r="M43" i="6"/>
  <c r="L43" i="6"/>
  <c r="G43" i="6"/>
  <c r="F43" i="6"/>
  <c r="E43" i="6"/>
  <c r="D43" i="6"/>
  <c r="C43" i="6"/>
  <c r="B43" i="6"/>
  <c r="O42" i="6"/>
  <c r="N42" i="6"/>
  <c r="M42" i="6"/>
  <c r="L42" i="6"/>
  <c r="G42" i="6"/>
  <c r="F42" i="6"/>
  <c r="E42" i="6"/>
  <c r="D42" i="6"/>
  <c r="C42" i="6"/>
  <c r="B42" i="6"/>
  <c r="O41" i="6"/>
  <c r="N41" i="6"/>
  <c r="M41" i="6"/>
  <c r="L41" i="6"/>
  <c r="G41" i="6"/>
  <c r="F41" i="6"/>
  <c r="E41" i="6"/>
  <c r="D41" i="6"/>
  <c r="C41" i="6"/>
  <c r="B41" i="6"/>
  <c r="O40" i="6"/>
  <c r="N40" i="6"/>
  <c r="M40" i="6"/>
  <c r="L40" i="6"/>
  <c r="G40" i="6"/>
  <c r="F40" i="6"/>
  <c r="E40" i="6"/>
  <c r="D40" i="6"/>
  <c r="C40" i="6"/>
  <c r="B40" i="6"/>
  <c r="O39" i="6"/>
  <c r="N39" i="6"/>
  <c r="M39" i="6"/>
  <c r="L39" i="6"/>
  <c r="G39" i="6"/>
  <c r="F39" i="6"/>
  <c r="E39" i="6"/>
  <c r="D39" i="6"/>
  <c r="C39" i="6"/>
  <c r="B39" i="6"/>
  <c r="O38" i="6"/>
  <c r="N38" i="6"/>
  <c r="M38" i="6"/>
  <c r="L38" i="6"/>
  <c r="G38" i="6"/>
  <c r="F38" i="6"/>
  <c r="E38" i="6"/>
  <c r="D38" i="6"/>
  <c r="C38" i="6"/>
  <c r="B38" i="6"/>
  <c r="O37" i="6"/>
  <c r="N37" i="6"/>
  <c r="M37" i="6"/>
  <c r="L37" i="6"/>
  <c r="G37" i="6"/>
  <c r="F37" i="6"/>
  <c r="E37" i="6"/>
  <c r="D37" i="6"/>
  <c r="C37" i="6"/>
  <c r="B37" i="6"/>
  <c r="O36" i="6"/>
  <c r="N36" i="6"/>
  <c r="M36" i="6"/>
  <c r="L36" i="6"/>
  <c r="G36" i="6"/>
  <c r="F36" i="6"/>
  <c r="E36" i="6"/>
  <c r="D36" i="6"/>
  <c r="C36" i="6"/>
  <c r="B36" i="6"/>
  <c r="O35" i="6"/>
  <c r="N35" i="6"/>
  <c r="M35" i="6"/>
  <c r="L35" i="6"/>
  <c r="G35" i="6"/>
  <c r="F35" i="6"/>
  <c r="E35" i="6"/>
  <c r="D35" i="6"/>
  <c r="C35" i="6"/>
  <c r="B35" i="6"/>
  <c r="O34" i="6"/>
  <c r="N34" i="6"/>
  <c r="M34" i="6"/>
  <c r="L34" i="6"/>
  <c r="G34" i="6"/>
  <c r="F34" i="6"/>
  <c r="E34" i="6"/>
  <c r="D34" i="6"/>
  <c r="C34" i="6"/>
  <c r="B34" i="6"/>
  <c r="O33" i="6"/>
  <c r="N33" i="6"/>
  <c r="M33" i="6"/>
  <c r="L33" i="6"/>
  <c r="G33" i="6"/>
  <c r="F33" i="6"/>
  <c r="E33" i="6"/>
  <c r="D33" i="6"/>
  <c r="C33" i="6"/>
  <c r="B33" i="6"/>
  <c r="O32" i="6"/>
  <c r="N32" i="6"/>
  <c r="M32" i="6"/>
  <c r="L32" i="6"/>
  <c r="G32" i="6"/>
  <c r="F32" i="6"/>
  <c r="E32" i="6"/>
  <c r="D32" i="6"/>
  <c r="C32" i="6"/>
  <c r="B32" i="6"/>
  <c r="O31" i="6"/>
  <c r="N31" i="6"/>
  <c r="M31" i="6"/>
  <c r="L31" i="6"/>
  <c r="G31" i="6"/>
  <c r="F31" i="6"/>
  <c r="E31" i="6"/>
  <c r="D31" i="6"/>
  <c r="C31" i="6"/>
  <c r="B31" i="6"/>
  <c r="O30" i="6"/>
  <c r="N30" i="6"/>
  <c r="M30" i="6"/>
  <c r="L30" i="6"/>
  <c r="G30" i="6"/>
  <c r="F30" i="6"/>
  <c r="E30" i="6"/>
  <c r="D30" i="6"/>
  <c r="C30" i="6"/>
  <c r="B30" i="6"/>
  <c r="O29" i="6"/>
  <c r="N29" i="6"/>
  <c r="M29" i="6"/>
  <c r="L29" i="6"/>
  <c r="G29" i="6"/>
  <c r="F29" i="6"/>
  <c r="E29" i="6"/>
  <c r="D29" i="6"/>
  <c r="C29" i="6"/>
  <c r="B29" i="6"/>
  <c r="O28" i="6"/>
  <c r="N28" i="6"/>
  <c r="M28" i="6"/>
  <c r="L28" i="6"/>
  <c r="G28" i="6"/>
  <c r="F28" i="6"/>
  <c r="E28" i="6"/>
  <c r="D28" i="6"/>
  <c r="C28" i="6"/>
  <c r="B28" i="6"/>
  <c r="O27" i="6"/>
  <c r="N27" i="6"/>
  <c r="M27" i="6"/>
  <c r="L27" i="6"/>
  <c r="G27" i="6"/>
  <c r="F27" i="6"/>
  <c r="E27" i="6"/>
  <c r="D27" i="6"/>
  <c r="C27" i="6"/>
  <c r="B27" i="6"/>
  <c r="O26" i="6"/>
  <c r="N26" i="6"/>
  <c r="M26" i="6"/>
  <c r="L26" i="6"/>
  <c r="G26" i="6"/>
  <c r="F26" i="6"/>
  <c r="E26" i="6"/>
  <c r="D26" i="6"/>
  <c r="C26" i="6"/>
  <c r="B26" i="6"/>
  <c r="O25" i="6"/>
  <c r="N25" i="6"/>
  <c r="M25" i="6"/>
  <c r="L25" i="6"/>
  <c r="G25" i="6"/>
  <c r="F25" i="6"/>
  <c r="E25" i="6"/>
  <c r="D25" i="6"/>
  <c r="C25" i="6"/>
  <c r="B25" i="6"/>
  <c r="O24" i="6"/>
  <c r="N24" i="6"/>
  <c r="M24" i="6"/>
  <c r="L24" i="6"/>
  <c r="G24" i="6"/>
  <c r="F24" i="6"/>
  <c r="E24" i="6"/>
  <c r="D24" i="6"/>
  <c r="C24" i="6"/>
  <c r="B24" i="6"/>
  <c r="O23" i="6"/>
  <c r="N23" i="6"/>
  <c r="M23" i="6"/>
  <c r="L23" i="6"/>
  <c r="G23" i="6"/>
  <c r="F23" i="6"/>
  <c r="E23" i="6"/>
  <c r="D23" i="6"/>
  <c r="C23" i="6"/>
  <c r="B23" i="6"/>
  <c r="O22" i="6"/>
  <c r="N22" i="6"/>
  <c r="M22" i="6"/>
  <c r="L22" i="6"/>
  <c r="G22" i="6"/>
  <c r="F22" i="6"/>
  <c r="E22" i="6"/>
  <c r="D22" i="6"/>
  <c r="C22" i="6"/>
  <c r="B22" i="6"/>
  <c r="O21" i="6"/>
  <c r="N21" i="6"/>
  <c r="M21" i="6"/>
  <c r="L21" i="6"/>
  <c r="G21" i="6"/>
  <c r="F21" i="6"/>
  <c r="E21" i="6"/>
  <c r="D21" i="6"/>
  <c r="C21" i="6"/>
  <c r="B21" i="6"/>
  <c r="O20" i="6"/>
  <c r="N20" i="6"/>
  <c r="M20" i="6"/>
  <c r="L20" i="6"/>
  <c r="G20" i="6"/>
  <c r="F20" i="6"/>
  <c r="E20" i="6"/>
  <c r="D20" i="6"/>
  <c r="C20" i="6"/>
  <c r="B20" i="6"/>
  <c r="O19" i="6"/>
  <c r="N19" i="6"/>
  <c r="M19" i="6"/>
  <c r="L19" i="6"/>
  <c r="G19" i="6"/>
  <c r="F19" i="6"/>
  <c r="E19" i="6"/>
  <c r="D19" i="6"/>
  <c r="C19" i="6"/>
  <c r="B19" i="6"/>
  <c r="O18" i="6"/>
  <c r="N18" i="6"/>
  <c r="M18" i="6"/>
  <c r="L18" i="6"/>
  <c r="G18" i="6"/>
  <c r="F18" i="6"/>
  <c r="E18" i="6"/>
  <c r="D18" i="6"/>
  <c r="C18" i="6"/>
  <c r="B18" i="6"/>
  <c r="O17" i="6"/>
  <c r="N17" i="6"/>
  <c r="M17" i="6"/>
  <c r="L17" i="6"/>
  <c r="G17" i="6"/>
  <c r="F17" i="6"/>
  <c r="E17" i="6"/>
  <c r="D17" i="6"/>
  <c r="C17" i="6"/>
  <c r="B17" i="6"/>
  <c r="O16" i="6"/>
  <c r="N16" i="6"/>
  <c r="M16" i="6"/>
  <c r="L16" i="6"/>
  <c r="G16" i="6"/>
  <c r="F16" i="6"/>
  <c r="E16" i="6"/>
  <c r="D16" i="6"/>
  <c r="C16" i="6"/>
  <c r="B16" i="6"/>
  <c r="O15" i="6"/>
  <c r="N15" i="6"/>
  <c r="M15" i="6"/>
  <c r="L15" i="6"/>
  <c r="G15" i="6"/>
  <c r="F15" i="6"/>
  <c r="E15" i="6"/>
  <c r="D15" i="6"/>
  <c r="C15" i="6"/>
  <c r="B15" i="6"/>
  <c r="O14" i="6"/>
  <c r="N14" i="6"/>
  <c r="M14" i="6"/>
  <c r="L14" i="6"/>
  <c r="G14" i="6"/>
  <c r="F14" i="6"/>
  <c r="E14" i="6"/>
  <c r="D14" i="6"/>
  <c r="C14" i="6"/>
  <c r="B14" i="6"/>
  <c r="O13" i="6"/>
  <c r="N13" i="6"/>
  <c r="M13" i="6"/>
  <c r="L13" i="6"/>
  <c r="G13" i="6"/>
  <c r="F13" i="6"/>
  <c r="E13" i="6"/>
  <c r="D13" i="6"/>
  <c r="C13" i="6"/>
  <c r="B13" i="6"/>
  <c r="O12" i="6"/>
  <c r="N12" i="6"/>
  <c r="M12" i="6"/>
  <c r="L12" i="6"/>
  <c r="G12" i="6"/>
  <c r="F12" i="6"/>
  <c r="E12" i="6"/>
  <c r="D12" i="6"/>
  <c r="C12" i="6"/>
  <c r="B12" i="6"/>
  <c r="O11" i="6"/>
  <c r="N11" i="6"/>
  <c r="M11" i="6"/>
  <c r="L11" i="6"/>
  <c r="G11" i="6"/>
  <c r="F11" i="6"/>
  <c r="E11" i="6"/>
  <c r="D11" i="6"/>
  <c r="C11" i="6"/>
  <c r="B11" i="6"/>
  <c r="O10" i="6"/>
  <c r="N10" i="6"/>
  <c r="M10" i="6"/>
  <c r="L10" i="6"/>
  <c r="G10" i="6"/>
  <c r="F10" i="6"/>
  <c r="E10" i="6"/>
  <c r="D10" i="6"/>
  <c r="C10" i="6"/>
  <c r="B10" i="6"/>
  <c r="O9" i="6"/>
  <c r="N9" i="6"/>
  <c r="M9" i="6"/>
  <c r="L9" i="6"/>
  <c r="G9" i="6"/>
  <c r="F9" i="6"/>
  <c r="E9" i="6"/>
  <c r="D9" i="6"/>
  <c r="C9" i="6"/>
  <c r="B9" i="6"/>
  <c r="O8" i="6"/>
  <c r="N8" i="6"/>
  <c r="M8" i="6"/>
  <c r="L8" i="6"/>
  <c r="G8" i="6"/>
  <c r="F8" i="6"/>
  <c r="E8" i="6"/>
  <c r="D8" i="6"/>
  <c r="C8" i="6"/>
  <c r="B8" i="6"/>
  <c r="O7" i="6"/>
  <c r="N7" i="6"/>
  <c r="M7" i="6"/>
  <c r="L7" i="6"/>
  <c r="G7" i="6"/>
  <c r="F7" i="6"/>
  <c r="E7" i="6"/>
  <c r="D7" i="6"/>
  <c r="C7" i="6"/>
  <c r="B7" i="6"/>
  <c r="O6" i="6"/>
  <c r="N6" i="6"/>
  <c r="M6" i="6"/>
  <c r="L6" i="6"/>
  <c r="G6" i="6"/>
  <c r="F6" i="6"/>
  <c r="E6" i="6"/>
  <c r="D6" i="6"/>
  <c r="C6" i="6"/>
  <c r="B6" i="6"/>
  <c r="O5" i="6"/>
  <c r="N5" i="6"/>
  <c r="M5" i="6"/>
  <c r="L5" i="6"/>
  <c r="G5" i="6"/>
  <c r="F5" i="6"/>
  <c r="E5" i="6"/>
  <c r="D5" i="6"/>
  <c r="C5" i="6"/>
  <c r="B5" i="6"/>
  <c r="O4" i="6"/>
  <c r="N4" i="6"/>
  <c r="M4" i="6"/>
  <c r="L4" i="6"/>
  <c r="G4" i="6"/>
  <c r="F4" i="6"/>
  <c r="E4" i="6"/>
  <c r="D4" i="6"/>
  <c r="C4" i="6"/>
  <c r="B4" i="6"/>
  <c r="O3" i="6"/>
  <c r="N3" i="6"/>
  <c r="M3" i="6"/>
  <c r="L3" i="6"/>
  <c r="G3" i="6"/>
  <c r="F3" i="6"/>
  <c r="E3" i="6"/>
  <c r="D3" i="6"/>
  <c r="C3" i="6"/>
  <c r="B3" i="6"/>
  <c r="O2" i="6"/>
  <c r="N2" i="6"/>
  <c r="M2" i="6"/>
  <c r="L2" i="6"/>
  <c r="G2" i="6"/>
  <c r="F2" i="6"/>
  <c r="E2" i="6"/>
  <c r="D2" i="6"/>
  <c r="C2" i="6"/>
  <c r="B2" i="6"/>
  <c r="B15" i="5"/>
  <c r="B10" i="5"/>
  <c r="B9" i="5"/>
  <c r="B8" i="5"/>
  <c r="B7" i="5"/>
  <c r="B6" i="5"/>
  <c r="B5" i="5"/>
  <c r="B4" i="5"/>
  <c r="B3" i="5"/>
  <c r="B2" i="5"/>
  <c r="B13" i="5" l="1"/>
</calcChain>
</file>

<file path=xl/sharedStrings.xml><?xml version="1.0" encoding="utf-8"?>
<sst xmlns="http://schemas.openxmlformats.org/spreadsheetml/2006/main" count="993" uniqueCount="519">
  <si>
    <t>MCEM 2026 — INSTRUMENTO DE PARTICIPACIÓN</t>
  </si>
  <si>
    <t>¿Qué debe hacer?</t>
  </si>
  <si>
    <t>Contestar los 48 reactivos con base en la situación real de la organización al cierre de 2025.</t>
  </si>
  <si>
    <t>1. Aplicabilidad</t>
  </si>
  <si>
    <t>Seleccione A = Aplicable, B = Condicionada o C = No aplicable.</t>
  </si>
  <si>
    <t>2. Estado declarado</t>
  </si>
  <si>
    <t>Seleccione Implementado, Parcialmente implementado o No implementado. Este dato es descriptivo y NO es una calificación.</t>
  </si>
  <si>
    <t>3. Descripción breve</t>
  </si>
  <si>
    <t>En 3–5 líneas indique: (a) qué práctica/mecanismo existe, (b) cómo se aplica y (c) qué resultado o seguimiento tuvo en 2025.</t>
  </si>
  <si>
    <t>4. Evidencia</t>
  </si>
  <si>
    <t>Revise la columna 'Evidencia sugerida'. Indique si dispone de evidencia y escriba el nombre exacto del archivo/documento.</t>
  </si>
  <si>
    <t>5. B o C</t>
  </si>
  <si>
    <t>Si selecciona B o C, explique brevemente la condición o razón. C no debe utilizarse cuando simplemente no exista información.</t>
  </si>
  <si>
    <t>No adjunte aquí</t>
  </si>
  <si>
    <t>No se autoevalúe</t>
  </si>
  <si>
    <t>El participante NO asigna niveles de madurez, puntos, ponderaciones ni resultado del Distintivo.</t>
  </si>
  <si>
    <t>Periodo 2024</t>
  </si>
  <si>
    <t>Úselo sólo cuando el reactivo o indicador requiera mostrar evolución o tendencia.</t>
  </si>
  <si>
    <t>Consejo</t>
  </si>
  <si>
    <t>Use nombres de evidencia claros: por ejemplo, 'LG-A01_Plan_Estrategico_2025.pdf'.</t>
  </si>
  <si>
    <t>Dudas frecuentes</t>
  </si>
  <si>
    <t>Una misma evidencia puede respaldar varios reactivos; sólo refiérala nuevamente, no la duplique.</t>
  </si>
  <si>
    <t>EJEMPLO DE LLENADO</t>
  </si>
  <si>
    <t>Código</t>
  </si>
  <si>
    <t>Aplicabilidad</t>
  </si>
  <si>
    <t>Estado</t>
  </si>
  <si>
    <t>Descripción breve</t>
  </si>
  <si>
    <t>Evidencia disponible</t>
  </si>
  <si>
    <t>Referencia</t>
  </si>
  <si>
    <t>LG-A02</t>
  </si>
  <si>
    <t>A</t>
  </si>
  <si>
    <t>Implementado</t>
  </si>
  <si>
    <t>La Dirección revisa trimestralmente el tablero de objetivos. En 2025 se realizaron cuatro sesiones y se documentaron ajustes a tres metas.</t>
  </si>
  <si>
    <t>Sí</t>
  </si>
  <si>
    <t>LG-A02_Tablero_y_Minutas_2025.pdf</t>
  </si>
  <si>
    <t>GA-A03</t>
  </si>
  <si>
    <t>B</t>
  </si>
  <si>
    <t>Parcialmente implementado</t>
  </si>
  <si>
    <t>La medición aplica a la unidad operativa. Se cuenta con consumo mensual y balance hídrico; la recirculación se encuentra en proceso de consolidación.</t>
  </si>
  <si>
    <t>GA-A03_Balance_Hidrico_2025.xlsx</t>
  </si>
  <si>
    <t>IT-A04</t>
  </si>
  <si>
    <t>C</t>
  </si>
  <si>
    <t>No aplica</t>
  </si>
  <si>
    <t>La organización no opera procesos en los que actualmente resulte pertinente la adopción de las tecnologías avanzadas señaladas.</t>
  </si>
  <si>
    <t>No</t>
  </si>
  <si>
    <t>INDICADORES CUANTITATIVOS</t>
  </si>
  <si>
    <t>¿Qué se solicita?</t>
  </si>
  <si>
    <t>Capture 2024 cuando exista y sea comparable, la meta 2025 y el resultado 2025. No invente datos ni metas retrospectivas.</t>
  </si>
  <si>
    <t>ND - No disponible</t>
  </si>
  <si>
    <t>Use ND cuando el indicador sí aplica pero la organización no cuenta con el dato. ND no equivale a C = No aplicable.</t>
  </si>
  <si>
    <t>Unidad</t>
  </si>
  <si>
    <t>Respete la unidad utilizada por la organización y descríbala con claridad cuando difiera de la sugerida.</t>
  </si>
  <si>
    <t>Evidencia</t>
  </si>
  <si>
    <t>Indique el reporte, base, tablero o documento del cual proviene el resultado.</t>
  </si>
  <si>
    <t>Evaluación</t>
  </si>
  <si>
    <t>El participante reporta datos; el equipo MCEM valida y asigna la puntuación cuantitativa.</t>
  </si>
  <si>
    <t>APLICABILIDAD SEGÚN TIPO DE PARTICIPANTE</t>
  </si>
  <si>
    <t>Referencia automática</t>
  </si>
  <si>
    <t>Al seleccionar Mina, Planta, Proveedor o Contratista en Datos Generales, la hoja de indicadores mostrará una aplicabilidad MCEM de referencia.</t>
  </si>
  <si>
    <t>Aplicable de manera general. Capture el indicador. Si no cuenta con el dato, declare ND y explique; no use C.</t>
  </si>
  <si>
    <t>Condicionada. Revise si la actividad, proceso, impacto o circunstancia existe en su organización y justifique su selección.</t>
  </si>
  <si>
    <t>Generalmente no aplicable. Si por las características reales sí corresponde, repórtelo.</t>
  </si>
  <si>
    <t>Validación</t>
  </si>
  <si>
    <t>La aplicabilidad final será validada por el equipo evaluador; no medir un indicador no permite autoexcluirse.</t>
  </si>
  <si>
    <t>DATOS DE IDENTIFICACIÓN</t>
  </si>
  <si>
    <t>Campo</t>
  </si>
  <si>
    <t>Respuesta</t>
  </si>
  <si>
    <t>Ayuda</t>
  </si>
  <si>
    <t>Razón social</t>
  </si>
  <si>
    <t>Nombre legal completo.</t>
  </si>
  <si>
    <t>Nombre comercial</t>
  </si>
  <si>
    <t>Si aplica.</t>
  </si>
  <si>
    <t>RFC</t>
  </si>
  <si>
    <t>Unidad minera o instalación participante</t>
  </si>
  <si>
    <t>Nombre específico de la operación evaluada.</t>
  </si>
  <si>
    <t>Actividad principal</t>
  </si>
  <si>
    <t>Ej.: extracción, beneficio, exploración, servicios especializados.</t>
  </si>
  <si>
    <t>Etapa operativa</t>
  </si>
  <si>
    <t>Ej.: operación, exploración, desarrollo, cierre.</t>
  </si>
  <si>
    <t>Número aproximado de trabajadores al cierre de 2025</t>
  </si>
  <si>
    <t>Personal propio; precise si incluye contratistas.</t>
  </si>
  <si>
    <t>Persona responsable del llenado</t>
  </si>
  <si>
    <t>Cargo</t>
  </si>
  <si>
    <t>Correo electrónico</t>
  </si>
  <si>
    <t>Tipo principal de participante</t>
  </si>
  <si>
    <t>Seleccione la categoría que mejor describe a la organización participante.</t>
  </si>
  <si>
    <t>Nota de aplicabilidad</t>
  </si>
  <si>
    <t>No.</t>
  </si>
  <si>
    <t>Capacidad Estratégica</t>
  </si>
  <si>
    <t>Reactivo</t>
  </si>
  <si>
    <t>Referencia para contestar</t>
  </si>
  <si>
    <t>Aplicabilidad A/B/C</t>
  </si>
  <si>
    <t>Estado declarado</t>
  </si>
  <si>
    <t>Descripción breve de la práctica / situación 2025</t>
  </si>
  <si>
    <t>Evidencia sugerida</t>
  </si>
  <si>
    <t>¿Dispone de evidencia?</t>
  </si>
  <si>
    <t>Nombre / referencia exacta de evidencia</t>
  </si>
  <si>
    <t>Justificación B/C</t>
  </si>
  <si>
    <t>Observaciones</t>
  </si>
  <si>
    <t>LG-A01</t>
  </si>
  <si>
    <t>Liderazgo y Gobernanza</t>
  </si>
  <si>
    <t>¿La organización cuenta con una estrategia, plan estratégico o instrumento equivalente vigente que establezca prioridades, objetivos y metas para orientar su desempeño?</t>
  </si>
  <si>
    <t>Describa qué existe, cómo se aplica, quién lo utiliza o da seguimiento y, cuando sea posible, el resultado observado en 2025.</t>
  </si>
  <si>
    <t>Plan estratégico; plan operativo; objetivos; metas; indicadores; reportes de seguimiento.</t>
  </si>
  <si>
    <t>¿La organización realiza seguimiento periódico al cumplimiento de sus objetivos y utiliza los resultados para tomar decisiones o ajustar sus prioridades?</t>
  </si>
  <si>
    <t>Reportes de resultados; tableros de indicadores; minutas de revisión; informes de desempeño.</t>
  </si>
  <si>
    <t>LG-A03</t>
  </si>
  <si>
    <t>¿La organización cuenta con una estructura formal de gobierno, responsabilidades y toma de decisiones claramente definidas?</t>
  </si>
  <si>
    <t>Organigrama; manual de organización; matriz de responsabilidades; políticas corporativas.</t>
  </si>
  <si>
    <t>LG-A04</t>
  </si>
  <si>
    <t>¿La organización identifica, evalúa y gestiona sistemáticamente los riesgos relevantes para la continuidad y desempeño de sus operaciones?</t>
  </si>
  <si>
    <t>Matriz de riesgos; mapas de riesgos; planes de contingencia; programas de mitigación.</t>
  </si>
  <si>
    <t>LG-A05</t>
  </si>
  <si>
    <t>¿La organización cuenta con políticas o mecanismos formales para promover la ética, integridad, prevención de conflictos de interés y conducta responsable?</t>
  </si>
  <si>
    <t>Código de ética; código de conducta; política anticorrupción; política de conflicto de interés.</t>
  </si>
  <si>
    <t>LG-A06</t>
  </si>
  <si>
    <t>¿La organización cuenta con mecanismos confidenciales para reportar conductas indebidas y dar seguimiento a las denuncias recibidas?</t>
  </si>
  <si>
    <t>Canal de denuncias; protocolo de atención; procedimiento de investigación; reporte agregado de casos.</t>
  </si>
  <si>
    <t>CD-A01</t>
  </si>
  <si>
    <t>Competitividad y Desarrollo Económico Regional</t>
  </si>
  <si>
    <t>¿La organización cuenta con indicadores que permitan medir su productividad y desempeño competitivo?</t>
  </si>
  <si>
    <t>Indicadores 2025; tableros de desempeño; reportes operativos.</t>
  </si>
  <si>
    <t>CD-A02</t>
  </si>
  <si>
    <t>¿Durante 2025 la organización implementó acciones específicas para mejorar su productividad, eficiencia o competitividad?</t>
  </si>
  <si>
    <t>Proyectos de mejora; reportes antes/después; resultados cuantitativos.</t>
  </si>
  <si>
    <t>CD-A03</t>
  </si>
  <si>
    <t>¿La organización cuenta con una estrategia, programa o mecanismo formal para desarrollar y fortalecer proveedores, particularmente proveedores locales o regionales?</t>
  </si>
  <si>
    <t>Programa de proveedores; convocatorias; diagnósticos; capacitación; certificaciones.</t>
  </si>
  <si>
    <t>CD-A04</t>
  </si>
  <si>
    <t>¿La organización mide los resultados de sus acciones de desarrollo de proveedores y puede demostrar mejoras durante 2025?</t>
  </si>
  <si>
    <t>Número de proveedores desarrollados; proveedores certificados; incremento de compras; indicadores de desempeño.</t>
  </si>
  <si>
    <t>CD-A05</t>
  </si>
  <si>
    <t>¿La organización cuenta con mecanismos para identificar, seleccionar y fortalecer proveedores establecidos en Chihuahua o en su región de influencia?</t>
  </si>
  <si>
    <t>Padrón de proveedores; política de compras; procedimiento de selección.</t>
  </si>
  <si>
    <t>CD-A06</t>
  </si>
  <si>
    <t>¿La organización mide el porcentaje o monto de sus compras realizadas a proveedores establecidos en Chihuahua o en la región?</t>
  </si>
  <si>
    <t>Monto total de compras; monto de compras estatales; porcentaje de compras locales.</t>
  </si>
  <si>
    <t>CD-A07</t>
  </si>
  <si>
    <t>¿La organización cuenta con información que permita demostrar su contribución al desarrollo económico de las regiones donde opera?</t>
  </si>
  <si>
    <t>Empleo; inversión; compras; contribuciones, cuando proceda; programas de desarrollo económico.</t>
  </si>
  <si>
    <t>CH-A01</t>
  </si>
  <si>
    <t>Capital Humano</t>
  </si>
  <si>
    <t>¿La organización cuenta con una estrategia o sistema para atraer, desarrollar y retener talento, considerando las competencias necesarias para sus operaciones?</t>
  </si>
  <si>
    <t>Estrategia de talento; plan de recursos humanos; matriz de competencias.</t>
  </si>
  <si>
    <t>CH-A02</t>
  </si>
  <si>
    <t>¿La organización cuenta con mecanismos para desarrollar talento interno y atender la continuidad de posiciones críticas?</t>
  </si>
  <si>
    <t>Planes de carrera; planes de sucesión; programas de liderazgo.</t>
  </si>
  <si>
    <t>CH-A03</t>
  </si>
  <si>
    <t>¿La organización cuenta con un programa anual de capacitación basado en necesidades identificadas y prioridades operativas?</t>
  </si>
  <si>
    <t>Programa anual; diagnóstico de necesidades; registros de capacitación.</t>
  </si>
  <si>
    <t>CH-A04</t>
  </si>
  <si>
    <t>¿La organización evalúa la cobertura, efectividad o impacto de sus programas de capacitación y desarrollo?</t>
  </si>
  <si>
    <t>Evaluaciones; indicadores; certificaciones; resultados de desempeño.</t>
  </si>
  <si>
    <t>CH-A05</t>
  </si>
  <si>
    <t>¿La organización implementa mecanismos para promover el crecimiento profesional y la formación de líderes?</t>
  </si>
  <si>
    <t>Programas de liderazgo; planes de carrera; promoción interna.</t>
  </si>
  <si>
    <t>CH-A06</t>
  </si>
  <si>
    <t>¿La organización cuenta con políticas o acciones para promover la igualdad de oportunidades, inclusión y diversidad, y mide sus avances?</t>
  </si>
  <si>
    <t>Políticas; indicadores; programas; estadísticas de participación.</t>
  </si>
  <si>
    <t>EO-A01</t>
  </si>
  <si>
    <t>Excelencia Operacional</t>
  </si>
  <si>
    <t>¿La organización tiene identificados y documentados sus procesos operativos críticos y evalúa periódicamente su desempeño?</t>
  </si>
  <si>
    <t>Mapas de procesos; procedimientos; indicadores.</t>
  </si>
  <si>
    <t>EO-A02</t>
  </si>
  <si>
    <t>¿La organización implementa sistemáticamente acciones para optimizar procesos, reducir pérdidas o mejorar eficiencia?</t>
  </si>
  <si>
    <t>Proyectos de mejora; metodologías Lean, Six Sigma u otras; resultados.</t>
  </si>
  <si>
    <t>EO-A03</t>
  </si>
  <si>
    <t>¿La organización cuenta con indicadores de productividad y establece metas de mejora para sus operaciones?</t>
  </si>
  <si>
    <t>Indicadores; metas; resultados 2025; información 2024 para demostrar tendencia, cuando aplique.</t>
  </si>
  <si>
    <t>EO-A04</t>
  </si>
  <si>
    <t>¿La organización cuenta con un sistema de gestión y mantenimiento de activos críticos que permita asegurar su disponibilidad y confiabilidad?</t>
  </si>
  <si>
    <t>Plan de mantenimiento; indicadores de disponibilidad; mantenimiento predictivo/preventivo.</t>
  </si>
  <si>
    <t>EO-A05</t>
  </si>
  <si>
    <t>¿La organización cuenta con un sistema de gestión de seguridad y salud ocupacional que permita prevenir incidentes y proteger a sus trabajadores?</t>
  </si>
  <si>
    <t>Sistema de gestión; políticas; programas preventivos.</t>
  </si>
  <si>
    <t>EO-A06</t>
  </si>
  <si>
    <t>¿La organización mide sus indicadores de seguridad, analiza incidentes e implementa acciones preventivas y correctivas?</t>
  </si>
  <si>
    <t>Índices de frecuencia; índices de gravedad; accidentes; incidentes; acciones correctivas; información 2024 para evolución.</t>
  </si>
  <si>
    <t>EO-A07</t>
  </si>
  <si>
    <t>¿La organización promueve una cultura de mejora continua, prevención y excelencia operacional que involucre a trabajadores y contratistas?</t>
  </si>
  <si>
    <t>Programas de participación; campañas; sistemas de reconocimiento; comités.</t>
  </si>
  <si>
    <t>IT-A01</t>
  </si>
  <si>
    <t>Innovación y Transformación Tecnológica</t>
  </si>
  <si>
    <t>¿La organización cuenta con una estrategia, programa o mecanismo formal para identificar y desarrollar iniciativas de innovación?</t>
  </si>
  <si>
    <t>Estrategia; portafolio; programa de innovación.</t>
  </si>
  <si>
    <t>IT-A02</t>
  </si>
  <si>
    <t>¿La organización implementó durante 2025 proyectos de innovación que generaron resultados verificables?</t>
  </si>
  <si>
    <t>Casos de innovación; resultados; ahorros; mejoras.</t>
  </si>
  <si>
    <t>IT-A03</t>
  </si>
  <si>
    <t>¿La organización ha implementado herramientas digitales, automatización, analítica avanzada u otras tecnologías para mejorar sus procesos?</t>
  </si>
  <si>
    <t>Proyectos digitales; sistemas implementados; automatización.</t>
  </si>
  <si>
    <t>¿La organización cuenta con proyectos de adopción o incorporación de tecnologías avanzadas, incluyendo, cuando resulte aplicable, inteligencia artificial, automatización o analítica avanzada?</t>
  </si>
  <si>
    <t>Proyectos; casos de uso; resultados.</t>
  </si>
  <si>
    <t>IT-A05</t>
  </si>
  <si>
    <t>¿La organización mantiene colaboración con universidades, centros de investigación u organismos tecnológicos y puede demostrar resultados derivados de dicha vinculación?</t>
  </si>
  <si>
    <t>Convenios; proyectos; resultados.</t>
  </si>
  <si>
    <t>GA-A01</t>
  </si>
  <si>
    <t>Gestión Ambiental y Economía Circular</t>
  </si>
  <si>
    <t>¿La organización cuenta con un sistema o modelo de gestión ambiental y utiliza indicadores para evaluar su desempeño?</t>
  </si>
  <si>
    <t>Sistema ambiental; indicadores; reportes.</t>
  </si>
  <si>
    <t>GA-A02</t>
  </si>
  <si>
    <t>¿La organización implementa programas o proyectos que van más allá del cumplimiento básico y generan mejoras verificables en su desempeño ambiental?</t>
  </si>
  <si>
    <t>Programas; proyectos; resultados.</t>
  </si>
  <si>
    <t>¿La organización mide su consumo y eficiencia hídrica e implementa acciones de reducción, reutilización o recirculación de agua?</t>
  </si>
  <si>
    <t>Consumo; balance hídrico; porcentaje de recirculación; proyectos de eficiencia; información 2024 para evolución.</t>
  </si>
  <si>
    <t>GA-A04</t>
  </si>
  <si>
    <t>¿La organización mide su consumo energético y emisiones relevantes e implementa acciones para mejorar su eficiencia o reducir su impacto climático?</t>
  </si>
  <si>
    <t>Indicadores energéticos; inventario de emisiones; proyectos de eficiencia.</t>
  </si>
  <si>
    <t>GA-A05</t>
  </si>
  <si>
    <t>¿La organización cuenta con prácticas sistemáticas para reducir, reutilizar, reciclar o valorizar los residuos generados por sus operaciones?</t>
  </si>
  <si>
    <t>Programas de manejo; indicadores; convenios; registros de valorización.</t>
  </si>
  <si>
    <t>GA-A06</t>
  </si>
  <si>
    <t>¿La organización ha implementado durante 2025 proyectos o estrategias de economía circular que hayan generado resultados ambientales, económicos o productivos verificables?</t>
  </si>
  <si>
    <t>Proyectos de circularidad; materiales reutilizados; residuos valorizados; ahorros; resultados.</t>
  </si>
  <si>
    <t>GA-A07</t>
  </si>
  <si>
    <t>¿La organización ha implementado soluciones innovadoras para mejorar su eficiencia en el uso de recursos naturales o reducir sus impactos ambientales?</t>
  </si>
  <si>
    <t>Proyectos; tecnologías; casos de innovación ambiental.</t>
  </si>
  <si>
    <t>DT-A01</t>
  </si>
  <si>
    <t>Desarrollo Social y Vinculación Territorial</t>
  </si>
  <si>
    <t>¿La organización cuenta con una estrategia formal de relacionamiento y vinculación con las comunidades de su área de influencia?</t>
  </si>
  <si>
    <t>Estrategia; plan comunitario; mapa de grupos de interés.</t>
  </si>
  <si>
    <t>DT-A02</t>
  </si>
  <si>
    <t>¿La organización cuenta con mecanismos permanentes de diálogo, participación y atención de inquietudes de las comunidades y otros grupos de interés?</t>
  </si>
  <si>
    <t>Mecanismos de diálogo; minutas; reportes.</t>
  </si>
  <si>
    <t>DT-A03</t>
  </si>
  <si>
    <t>¿La organización implementa proyectos o programas que contribuyen al desarrollo económico, educativo o social de las comunidades de su área de influencia?</t>
  </si>
  <si>
    <t>Programas; proyectos; beneficiarios; resultados.</t>
  </si>
  <si>
    <t>DT-A04</t>
  </si>
  <si>
    <t>¿La organización cuenta con mecanismos para identificar y gestionar riesgos relacionados con derechos humanos y conducta responsable, incluyendo a personal y contratistas?</t>
  </si>
  <si>
    <t>Política; protocolos; capacitación; evaluaciones.</t>
  </si>
  <si>
    <t>DT-A05</t>
  </si>
  <si>
    <t>¿La organización cuenta con criterios para definir y priorizar sus inversiones sociales y puede demostrar los resultados obtenidos durante 2025?</t>
  </si>
  <si>
    <t>Programa de inversión social; presupuesto; indicadores; resultados.</t>
  </si>
  <si>
    <t>DT-A06</t>
  </si>
  <si>
    <t>¿La organización evalúa el impacto y sostenibilidad de sus principales programas de desarrollo social y vinculación comunitaria?</t>
  </si>
  <si>
    <t>Evaluaciones de impacto; indicadores; estudios; testimonios verificables.</t>
  </si>
  <si>
    <t>IM-A01</t>
  </si>
  <si>
    <t>Inteligencia Estratégica y Mejora Continua</t>
  </si>
  <si>
    <t>¿La organización cuenta con un sistema de indicadores que permite monitorear su desempeño y establecer metas y responsables?</t>
  </si>
  <si>
    <t>Tablero de indicadores; cuadro de mando; metas.</t>
  </si>
  <si>
    <t>IM-A02</t>
  </si>
  <si>
    <t>¿La organización utiliza sistemáticamente la información de sus indicadores y resultados para orientar la toma de decisiones y mejorar su desempeño?</t>
  </si>
  <si>
    <t>Reportes; minutas; decisiones documentadas.</t>
  </si>
  <si>
    <t>IM-A03</t>
  </si>
  <si>
    <t>¿La organización cuenta con mecanismos para documentar, conservar, compartir y aprovechar el conocimiento generado por sus operaciones y experiencias?</t>
  </si>
  <si>
    <t>Sistemas de conocimiento; repositorios; manuales; lecciones aprendidas.</t>
  </si>
  <si>
    <t>IM-A04</t>
  </si>
  <si>
    <t>¿La organización implementa ciclos sistemáticos de mejora continua, evalúa sus resultados y utiliza buenas prácticas o referentes externos para mejorar su desempeño?</t>
  </si>
  <si>
    <t>Planes de mejora; auditorías; benchmarking; buenas prácticas; resultados.</t>
  </si>
  <si>
    <t>Control</t>
  </si>
  <si>
    <t>Resultado</t>
  </si>
  <si>
    <t>Criterio</t>
  </si>
  <si>
    <t>Acción antes de enviar</t>
  </si>
  <si>
    <t>Reactivos con aplicabilidad capturada</t>
  </si>
  <si>
    <t>48 esperados</t>
  </si>
  <si>
    <t>Completar cualquier celda vacía.</t>
  </si>
  <si>
    <t>Reactivos con estado declarado</t>
  </si>
  <si>
    <t>Selecciones B/C sin justificación</t>
  </si>
  <si>
    <t>0 esperado</t>
  </si>
  <si>
    <t>Justificar B y C.</t>
  </si>
  <si>
    <t>Evidencia disponible sin referencia - reactivos</t>
  </si>
  <si>
    <t>Escribir nombre exacto del archivo/documento.</t>
  </si>
  <si>
    <t>Indicadores con aplicabilidad capturada</t>
  </si>
  <si>
    <t>35 esperados</t>
  </si>
  <si>
    <t>Indicadores con disponibilidad declarada</t>
  </si>
  <si>
    <t>Indicadores B/C sin justificación</t>
  </si>
  <si>
    <t>Indicadores ND sin explicación</t>
  </si>
  <si>
    <t>Explicar por qué el dato no está disponible.</t>
  </si>
  <si>
    <t>Indicadores con dato 2025 y sin evidencia</t>
  </si>
  <si>
    <t>Registrar fuente/evidencia del dato.</t>
  </si>
  <si>
    <t>Datos generales completos</t>
  </si>
  <si>
    <t>Revisión manual</t>
  </si>
  <si>
    <t>Revisar hoja 02</t>
  </si>
  <si>
    <t>Completar identificación.</t>
  </si>
  <si>
    <t>Control de evidencias</t>
  </si>
  <si>
    <t>Revisar hoja 05</t>
  </si>
  <si>
    <t>Confirmar nombres y referencias.</t>
  </si>
  <si>
    <t>Estatus general</t>
  </si>
  <si>
    <t>LISTO cuando no haya omisiones críticas</t>
  </si>
  <si>
    <t>Realizar revisión final.</t>
  </si>
  <si>
    <t>Nota</t>
  </si>
  <si>
    <t>El control detecta integridad de captura; no evalúa la calidad ni asigna puntuación.</t>
  </si>
  <si>
    <t>Tipo de participante seleccionado</t>
  </si>
  <si>
    <t>Obligatorio</t>
  </si>
  <si>
    <t>Seleccione Mina, Planta, Proveedor o Contratista en Datos Generales.</t>
  </si>
  <si>
    <t>Consistencia de aplicabilidad</t>
  </si>
  <si>
    <t>Revisión del evaluador</t>
  </si>
  <si>
    <t>Comparar declaración con referencia MCEM</t>
  </si>
  <si>
    <t>Justificar B/C y cualquier excepción.</t>
  </si>
  <si>
    <t>Tipo</t>
  </si>
  <si>
    <t>Capacidad</t>
  </si>
  <si>
    <t>Nombre</t>
  </si>
  <si>
    <t>Estado/Disponibilidad</t>
  </si>
  <si>
    <t>Dato/Descripción</t>
  </si>
  <si>
    <t>Dato 2024</t>
  </si>
  <si>
    <t>Meta 2025</t>
  </si>
  <si>
    <t>Resultado 2025</t>
  </si>
  <si>
    <t>Referencia evidencia</t>
  </si>
  <si>
    <t>Justificación</t>
  </si>
  <si>
    <t>Sentido</t>
  </si>
  <si>
    <t>REACTIVO</t>
  </si>
  <si>
    <t>--- INDICADORES ---</t>
  </si>
  <si>
    <t>INDICADOR</t>
  </si>
  <si>
    <t>Indicador cuantitativo</t>
  </si>
  <si>
    <t>¿Qué debe reportar?</t>
  </si>
  <si>
    <t>Unidad sugerida</t>
  </si>
  <si>
    <t>Resultado 2024</t>
  </si>
  <si>
    <t>¿Dato disponible?</t>
  </si>
  <si>
    <t>Fuente / evidencia sugerida</t>
  </si>
  <si>
    <t>Nombre exacto de evidencia</t>
  </si>
  <si>
    <t>Justificación B/C o ND</t>
  </si>
  <si>
    <t>Aplicabilidad de referencia MCEM</t>
  </si>
  <si>
    <t>LG-I01</t>
  </si>
  <si>
    <t>Cumplimiento de objetivos estratégicos</t>
  </si>
  <si>
    <t>Compare objetivos/metas programados contra los cumplidos en el periodo.</t>
  </si>
  <si>
    <t>↑</t>
  </si>
  <si>
    <t>%</t>
  </si>
  <si>
    <t>Reporte de objetivos/metas; tablero estratégico; informe de resultados.</t>
  </si>
  <si>
    <t>LG-I02</t>
  </si>
  <si>
    <t>Riesgos críticos con tratamiento vigente</t>
  </si>
  <si>
    <t>Porcentaje de riesgos críticos identificados que cuentan con tratamiento vigente y seguimiento.</t>
  </si>
  <si>
    <t>Matriz de riesgos; planes de tratamiento; reportes de seguimiento.</t>
  </si>
  <si>
    <t>LG-I03</t>
  </si>
  <si>
    <t>Acciones de mejora cerradas en plazo</t>
  </si>
  <si>
    <t>Porcentaje de acciones de mejora comprometidas que fueron cerradas dentro del plazo establecido.</t>
  </si>
  <si>
    <t>Plan de mejora; seguimiento de acciones; actas o reportes de cierre.</t>
  </si>
  <si>
    <t>CD-I01</t>
  </si>
  <si>
    <t>Productividad respecto de meta propia</t>
  </si>
  <si>
    <t>Reporte el indicador de productividad más representativo de la operación y su meta interna.</t>
  </si>
  <si>
    <t>Unidad propia / %</t>
  </si>
  <si>
    <t>Reporte operativo; tablero de productividad; metodología de cálculo.</t>
  </si>
  <si>
    <t>CD-I02</t>
  </si>
  <si>
    <t>Empleo local</t>
  </si>
  <si>
    <t>Porcentaje de personal proveniente de Chihuahua o de la región de influencia, conforme al criterio interno reportado.</t>
  </si>
  <si>
    <t>Plantilla de personal; reporte de RH; metodología de clasificación.</t>
  </si>
  <si>
    <t>CD-I03</t>
  </si>
  <si>
    <t>Compras a proveedores locales</t>
  </si>
  <si>
    <t>Porcentaje del monto de compras realizado a proveedores de Chihuahua o de la región, conforme al criterio declarado.</t>
  </si>
  <si>
    <t>Reporte de compras; padrón de proveedores; clasificación geográfica.</t>
  </si>
  <si>
    <t>CD-I04</t>
  </si>
  <si>
    <t>Proveedores desarrollados con resultado verificable</t>
  </si>
  <si>
    <t>Proveedores que participaron en acciones de desarrollo y muestran un resultado verificable.</t>
  </si>
  <si>
    <t>Número / %</t>
  </si>
  <si>
    <t>Programa de proveedores; diagnósticos; certificaciones; resultados.</t>
  </si>
  <si>
    <t>CH-I01</t>
  </si>
  <si>
    <t>Cobertura de capacitación</t>
  </si>
  <si>
    <t>Porcentaje del personal objetivo que recibió capacitación durante 2025.</t>
  </si>
  <si>
    <t>Programa anual; listas; constancias; reporte de RH.</t>
  </si>
  <si>
    <t>CH-I02</t>
  </si>
  <si>
    <t>Cumplimiento del programa de capacitación</t>
  </si>
  <si>
    <t>Porcentaje de acciones/horas de capacitación programadas que fueron ejecutadas.</t>
  </si>
  <si>
    <t>Programa anual y reporte de cumplimiento.</t>
  </si>
  <si>
    <t>CH-I03</t>
  </si>
  <si>
    <t>Efectividad o certificación de competencias</t>
  </si>
  <si>
    <t>Porcentaje de participantes que acreditaron evaluación, certificación o criterio de efectividad definido.</t>
  </si>
  <si>
    <t>Evaluaciones; certificaciones; matriz de competencias.</t>
  </si>
  <si>
    <t>CH-I04</t>
  </si>
  <si>
    <t>Rotación de personal</t>
  </si>
  <si>
    <t>Tasa de rotación conforme a la metodología utilizada por la organización.</t>
  </si>
  <si>
    <t>↓</t>
  </si>
  <si>
    <t>Reporte de altas/bajas; indicador de RH; metodología.</t>
  </si>
  <si>
    <t>EO-I01</t>
  </si>
  <si>
    <t>Cumplimiento del programa de producción/servicio</t>
  </si>
  <si>
    <t>Resultado real respecto de la meta o programa operativo 2025.</t>
  </si>
  <si>
    <t>Programa operativo; reporte de producción/servicio.</t>
  </si>
  <si>
    <t>EO-I02</t>
  </si>
  <si>
    <t>Disponibilidad de equipos o procesos críticos</t>
  </si>
  <si>
    <t>Disponibilidad promedio de los activos/procesos críticos seleccionados por la organización.</t>
  </si>
  <si>
    <t>Sistema de mantenimiento; reportes de disponibilidad.</t>
  </si>
  <si>
    <t>EO-I03</t>
  </si>
  <si>
    <t>Cumplimiento de mantenimiento preventivo</t>
  </si>
  <si>
    <t>Órdenes o actividades preventivas ejecutadas respecto de las programadas.</t>
  </si>
  <si>
    <t>Plan de mantenimiento; órdenes de trabajo; KPI.</t>
  </si>
  <si>
    <t>EO-I04</t>
  </si>
  <si>
    <t>Paro no programado</t>
  </si>
  <si>
    <t>Tiempo de paro no programado conforme a la métrica interna de la organización.</t>
  </si>
  <si>
    <t>% / horas</t>
  </si>
  <si>
    <t>Reportes de operación; mantenimiento; eventos de paro.</t>
  </si>
  <si>
    <t>EO-I05</t>
  </si>
  <si>
    <t>Cumplimiento de estándares de calidad</t>
  </si>
  <si>
    <t>Porcentaje de resultados, productos o servicios que cumplen el estándar definido.</t>
  </si>
  <si>
    <t>Registros de calidad; laboratorio; inspecciones.</t>
  </si>
  <si>
    <t>EO-I06</t>
  </si>
  <si>
    <t>Proyectos de mejora con beneficio verificado</t>
  </si>
  <si>
    <t>Número de proyectos concluidos en 2025 con beneficio operativo/económico verificable.</t>
  </si>
  <si>
    <t>Número</t>
  </si>
  <si>
    <t>Fichas de proyecto; resultados antes/después; ahorros.</t>
  </si>
  <si>
    <t>GA-I01</t>
  </si>
  <si>
    <t>Intensidad de consumo de agua</t>
  </si>
  <si>
    <t>Consumo de agua normalizado por la unidad de producción o actividad que resulte pertinente.</t>
  </si>
  <si>
    <t>Unidad por producción/servicio</t>
  </si>
  <si>
    <t>Balance hídrico; medición de consumo; producción.</t>
  </si>
  <si>
    <t>GA-I02</t>
  </si>
  <si>
    <t>Agua reutilizada o recirculada</t>
  </si>
  <si>
    <t>Volumen reutilizado/recirculado respecto del volumen total utilizado, según metodología declarada.</t>
  </si>
  <si>
    <t>Balance hídrico; reporte ambiental; mediciones.</t>
  </si>
  <si>
    <t>GA-I03</t>
  </si>
  <si>
    <t>Intensidad energética</t>
  </si>
  <si>
    <t>Consumo energético normalizado por unidad de producción o actividad pertinente.</t>
  </si>
  <si>
    <t>Facturación/medición energética; producción; reporte ESG.</t>
  </si>
  <si>
    <t>GA-I04</t>
  </si>
  <si>
    <t>Residuos valorizados</t>
  </si>
  <si>
    <t>Residuos valorizados, reciclados o reutilizados respecto del total generado, conforme a clasificación interna.</t>
  </si>
  <si>
    <t>Bitácoras; manifiestos; reportes de residuos.</t>
  </si>
  <si>
    <t>GA-I05</t>
  </si>
  <si>
    <t>Intensidad de emisiones GEI</t>
  </si>
  <si>
    <t>Emisiones GEI normalizadas por unidad de producción/actividad, si la organización cuenta con inventario.</t>
  </si>
  <si>
    <t>tCO2e por unidad pertinente</t>
  </si>
  <si>
    <t>Inventario GEI; reporte de emisiones; metodología.</t>
  </si>
  <si>
    <t>GA-I06</t>
  </si>
  <si>
    <t>Incidentes ambientales significativos</t>
  </si>
  <si>
    <t>Número de incidentes ambientales significativos registrados durante el periodo conforme a criterio interno/regulatorio.</t>
  </si>
  <si>
    <t>Bitácora de incidentes; reportes ambientales; acciones correctivas.</t>
  </si>
  <si>
    <t>DT-I01</t>
  </si>
  <si>
    <t>Quejas o inquietudes atendidas en plazo</t>
  </si>
  <si>
    <t>Porcentaje de quejas/inquietudes atendidas dentro del plazo establecido por el mecanismo de atención.</t>
  </si>
  <si>
    <t>Registro de quejas; mecanismo de atención; cierres.</t>
  </si>
  <si>
    <t>DT-I02</t>
  </si>
  <si>
    <t>Acuerdos con grupos de interés cumplidos</t>
  </si>
  <si>
    <t>Porcentaje de compromisos/acuerdos con seguimiento que fueron cumplidos en el periodo.</t>
  </si>
  <si>
    <t>Matriz de compromisos; minutas; reportes comunitarios.</t>
  </si>
  <si>
    <t>DT-I03</t>
  </si>
  <si>
    <t>Programas sociales con evaluación de resultados</t>
  </si>
  <si>
    <t>Porcentaje de programas relevantes que cuentan con evaluación de resultados o indicadores de seguimiento.</t>
  </si>
  <si>
    <t>Fichas de programas; indicadores; evaluaciones.</t>
  </si>
  <si>
    <t>DT-I04</t>
  </si>
  <si>
    <t>Satisfacción o retroalimentación de grupos de interés</t>
  </si>
  <si>
    <t>Resultado de encuesta, mecanismo de percepción o retroalimentación utilizado por la organización.</t>
  </si>
  <si>
    <t>% / escala propia</t>
  </si>
  <si>
    <t>Encuestas; estudios de percepción; reportes de relacionamiento.</t>
  </si>
  <si>
    <t>IT-I01</t>
  </si>
  <si>
    <t>Proyectos de innovación con resultado verificable</t>
  </si>
  <si>
    <t>Número de proyectos de innovación implementados en 2025 con resultados documentados.</t>
  </si>
  <si>
    <t>Portafolio; casos de negocio; resultados.</t>
  </si>
  <si>
    <t>IT-I02</t>
  </si>
  <si>
    <t>Procesos digitalizados relevantes</t>
  </si>
  <si>
    <t>Procesos relevantes digitalizados/automatizados respecto del universo definido por la organización.</t>
  </si>
  <si>
    <t>Mapa de procesos; proyectos digitales; sistemas.</t>
  </si>
  <si>
    <t>IT-I03</t>
  </si>
  <si>
    <t>Soluciones escaladas o replicadas</t>
  </si>
  <si>
    <t>Soluciones tecnológicas o innovaciones que pasaron de piloto a uso ampliado/replicado.</t>
  </si>
  <si>
    <t>Casos de implementación; reportes de escalamiento.</t>
  </si>
  <si>
    <t>IT-I04</t>
  </si>
  <si>
    <t>Beneficio verificable de innovación</t>
  </si>
  <si>
    <t>Beneficio cuantificable asociado a innovación: ahorro, productividad, reducción de tiempo u otra métrica pertinente.</t>
  </si>
  <si>
    <t>$ / % / unidad propia</t>
  </si>
  <si>
    <t>Caso de negocio; medición antes/después; reporte financiero/operativo.</t>
  </si>
  <si>
    <t>IM-I01</t>
  </si>
  <si>
    <t>Riesgos estratégicos críticos con tratamiento</t>
  </si>
  <si>
    <t>Porcentaje de riesgos estratégicos críticos con tratamiento y seguimiento vigente.</t>
  </si>
  <si>
    <t>Matriz de riesgos; seguimiento ejecutivo.</t>
  </si>
  <si>
    <t>IM-I02</t>
  </si>
  <si>
    <t>Procesos críticos con plan de continuidad probado</t>
  </si>
  <si>
    <t>Porcentaje de procesos críticos con plan de continuidad que haya sido probado o actualizado.</t>
  </si>
  <si>
    <t>Planes de continuidad; pruebas; simulacros.</t>
  </si>
  <si>
    <t>IM-I03</t>
  </si>
  <si>
    <t>Cumplimiento de objetivos estratégicos de sostenibilidad</t>
  </si>
  <si>
    <t>Cumplimiento de metas de sostenibilidad definidas por la organización para 2025.</t>
  </si>
  <si>
    <t>Tablero ESG/sostenibilidad; informe de resultados.</t>
  </si>
  <si>
    <t>IM-I04</t>
  </si>
  <si>
    <t>Acciones de adaptación o resiliencia implementadas</t>
  </si>
  <si>
    <t>Acciones previstas para fortalecer adaptación, resiliencia o continuidad que fueron implementadas.</t>
  </si>
  <si>
    <t>Plan de resiliencia; proyectos; seguimiento.</t>
  </si>
  <si>
    <t>MCEM 2026 — MATRIZ MAESTRA DE APLICABILIDAD DE INDICADORES</t>
  </si>
  <si>
    <t>Referencia para Mina / Planta / Proveedor / Contratista. Los casos B y las excepciones deben justificarse y serán validados por el equipo evaluador.</t>
  </si>
  <si>
    <t>Indicador</t>
  </si>
  <si>
    <t>Mina</t>
  </si>
  <si>
    <t>Planta</t>
  </si>
  <si>
    <t>Proveedor</t>
  </si>
  <si>
    <t>Contratista</t>
  </si>
  <si>
    <t>Criterio de aplicabilidad</t>
  </si>
  <si>
    <t>Regla MCEM</t>
  </si>
  <si>
    <t>Transversal: toda organización debe gestionar objetivos.</t>
  </si>
  <si>
    <t>A=General | B=Condicionada | C=Generalmente no aplicable</t>
  </si>
  <si>
    <t>Transversal: gestión de riesgos críticos.</t>
  </si>
  <si>
    <t>Transversal: seguimiento de acciones de mejora.</t>
  </si>
  <si>
    <t>La productividad se reporta con la métrica propia pertinente.</t>
  </si>
  <si>
    <t>Empleo local es comparable entre categorías, declarando criterio geográfico.</t>
  </si>
  <si>
    <t>En proveedores/contratistas depende de su estructura de compras y cadena de suministro.</t>
  </si>
  <si>
    <t>Condicionada para proveedores/contratistas a que desarrollen proveedores/subcontratistas.</t>
  </si>
  <si>
    <t>Transversal: cobertura de capacitación.</t>
  </si>
  <si>
    <t>Transversal: cumplimiento del programa de capacitación.</t>
  </si>
  <si>
    <t>Transversal, usando el mecanismo de competencias pertinente.</t>
  </si>
  <si>
    <t>Transversal: rotación de personal.</t>
  </si>
  <si>
    <t>Se adapta a producción o prestación de servicios.</t>
  </si>
  <si>
    <t>Condicionada cuando proveedor/contratista no opere activos o procesos críticos propios.</t>
  </si>
  <si>
    <t>Condicionada a contar con activos/equipos sujetos a mantenimiento preventivo.</t>
  </si>
  <si>
    <t>Condicionada a procesos/equipos donde el paro no programado sea una métrica material.</t>
  </si>
  <si>
    <t>El estándar de calidad puede corresponder a producto, servicio o contrato.</t>
  </si>
  <si>
    <t>Transversal: proyectos de mejora con beneficio verificable.</t>
  </si>
  <si>
    <t>Condicionada para servicios sin consumo hídrico material asociado a su proceso.</t>
  </si>
  <si>
    <t>Condicionada a procesos con potencial de reutilización/recirculación.</t>
  </si>
  <si>
    <t>Condicionada para actividades sin consumo energético material normalizable.</t>
  </si>
  <si>
    <t>Toda organización genera residuos; la métrica se adapta a su naturaleza y escala.</t>
  </si>
  <si>
    <t>Condicionada a inventario/metodología de GEI o materialidad de emisiones.</t>
  </si>
  <si>
    <t>Condicionada para servicios de bajo impacto ambiental; si aplica, reportar incidentes.</t>
  </si>
  <si>
    <t>Condicionada a interacción directa con comunidades o grupos externos.</t>
  </si>
  <si>
    <t>Condicionada a existencia de acuerdos directos con grupos de interés territoriales.</t>
  </si>
  <si>
    <t>Condicionada a que la organización implemente programas sociales propios.</t>
  </si>
  <si>
    <t>Condicionada a interacción directa y mecanismos de percepción/retroalimentación.</t>
  </si>
  <si>
    <t>Innovación es transversal y se interpreta según escala y actividad.</t>
  </si>
  <si>
    <t>Digitalización puede aplicarse a procesos operativos, administrativos o de servicio.</t>
  </si>
  <si>
    <t>Condicionada a existencia de soluciones previamente pilotadas susceptibles de escalamiento.</t>
  </si>
  <si>
    <t>Puede expresarse en ahorro, productividad, tiempo, calidad u otra métrica.</t>
  </si>
  <si>
    <t>Transversal: tratamiento de riesgos estratégicos.</t>
  </si>
  <si>
    <t>Condicionada a identificación formal de procesos críticos y planes de continuidad.</t>
  </si>
  <si>
    <t>Condicionada para organizaciones sin objetivos específicos de sostenibilidad formalizados; ND no equivale a C.</t>
  </si>
  <si>
    <t>Condicionada a riesgos/escenarios que requieran acciones formales de adaptación o resiliencia.</t>
  </si>
  <si>
    <t>REGLAS DE USO</t>
  </si>
  <si>
    <t>Aplicable de manera general. Debe reportarse; si el dato no se mide, usar ND, no C.</t>
  </si>
  <si>
    <t>Aplicabilidad condicionada. El participante confirma si la condición existe y explica brevemente.</t>
  </si>
  <si>
    <t>Generalmente no aplicable. Si por las características reales sí aplica, deberá reportarse.</t>
  </si>
  <si>
    <t>La declaración del participante no determina por sí sola la exclusión; el equipo MCEM valida la aplicabilidad final.</t>
  </si>
  <si>
    <t>Teléfono</t>
  </si>
  <si>
    <t>Diseñado para facilitar el llenado</t>
  </si>
  <si>
    <t>Nombre completo</t>
  </si>
  <si>
    <t>Municipio en Chihuahua</t>
  </si>
  <si>
    <t>La categoría genera una referencia inicial A/B/C; los casos condicionados (B) o excepciones (C) deben justificarse.</t>
  </si>
  <si>
    <t>Este libro sólo identifica las evidencias. Los documentos podrán organizarse y entregarse a través de una liga a una carpeta Drive, o una liga de descarga de WeTransfer.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</si>
</sst>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Carlito"/>
    </font>
    <font>
      <b/>
      <sz val="11"/>
      <color rgb="FFFFFFFF"/>
      <name val="Carlito"/>
    </font>
    <font>
      <b/>
      <sz val="16"/>
      <color rgb="FFFFFFFF"/>
      <name val="Carlito"/>
    </font>
    <font>
      <b/>
      <sz val="11"/>
      <name val="Carlito"/>
    </font>
    <font>
      <b/>
      <sz val="14"/>
      <color rgb="FFFFFFFF"/>
      <name val="Carlito"/>
    </font>
    <font>
      <b/>
      <sz val="15"/>
      <color rgb="FFFFFFFF"/>
      <name val="Carlito"/>
    </font>
    <font>
      <u/>
      <sz val="11"/>
      <color theme="10"/>
      <name val="Carlito"/>
    </font>
    <font>
      <b/>
      <sz val="12"/>
      <color rgb="FFFFFFFF"/>
      <name val="Carlito"/>
    </font>
    <font>
      <sz val="12"/>
      <name val="Carlito"/>
    </font>
  </fonts>
  <fills count="12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1F4E78"/>
      </patternFill>
    </fill>
    <fill>
      <patternFill patternType="solid">
        <fgColor rgb="FFE2F0D9"/>
      </patternFill>
    </fill>
    <fill>
      <patternFill patternType="solid">
        <fgColor rgb="FFE7E6E6"/>
      </patternFill>
    </fill>
    <fill>
      <patternFill patternType="solid">
        <fgColor rgb="FFFFF2CC"/>
      </patternFill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4" borderId="0" xfId="0" applyFont="1" applyFill="1" applyAlignment="1">
      <alignment wrapText="1"/>
    </xf>
    <xf numFmtId="0" fontId="1" fillId="4" borderId="0" xfId="0" applyFont="1" applyFill="1" applyAlignment="1">
      <alignment horizontal="center" vertical="center" wrapText="1"/>
    </xf>
    <xf numFmtId="0" fontId="0" fillId="6" borderId="0" xfId="0" applyFill="1" applyAlignment="1">
      <alignment wrapText="1"/>
    </xf>
    <xf numFmtId="0" fontId="1" fillId="8" borderId="0" xfId="0" applyFont="1" applyFill="1" applyAlignment="1">
      <alignment wrapText="1"/>
    </xf>
    <xf numFmtId="0" fontId="1" fillId="8" borderId="0" xfId="0" applyFont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10" borderId="0" xfId="0" applyFill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10" borderId="0" xfId="0" applyFill="1" applyAlignment="1">
      <alignment wrapText="1"/>
    </xf>
    <xf numFmtId="0" fontId="0" fillId="11" borderId="0" xfId="0" applyFill="1" applyAlignment="1">
      <alignment wrapText="1"/>
    </xf>
    <xf numFmtId="0" fontId="0" fillId="9" borderId="0" xfId="0" applyFill="1" applyAlignment="1">
      <alignment horizontal="center"/>
    </xf>
    <xf numFmtId="0" fontId="1" fillId="8" borderId="0" xfId="0" applyFont="1" applyFill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5" borderId="0" xfId="0" applyFill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7" borderId="1" xfId="0" applyFill="1" applyBorder="1" applyAlignment="1" applyProtection="1">
      <alignment horizontal="left" vertical="center" wrapText="1"/>
      <protection locked="0"/>
    </xf>
    <xf numFmtId="0" fontId="6" fillId="7" borderId="1" xfId="1" applyNumberFormat="1" applyFill="1" applyBorder="1" applyAlignment="1" applyProtection="1">
      <alignment horizontal="left" vertical="center" wrapText="1"/>
      <protection locked="0"/>
    </xf>
    <xf numFmtId="0" fontId="0" fillId="7" borderId="0" xfId="0" applyFill="1" applyAlignment="1" applyProtection="1">
      <alignment horizontal="left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9" fontId="0" fillId="7" borderId="1" xfId="0" applyNumberForma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wrapText="1"/>
      <protection locked="0"/>
    </xf>
    <xf numFmtId="2" fontId="0" fillId="7" borderId="1" xfId="0" applyNumberFormat="1" applyFill="1" applyBorder="1" applyAlignment="1" applyProtection="1">
      <alignment horizontal="center" wrapText="1"/>
      <protection locked="0"/>
    </xf>
    <xf numFmtId="9" fontId="0" fillId="7" borderId="1" xfId="0" applyNumberFormat="1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7" fillId="4" borderId="2" xfId="0" applyFont="1" applyFill="1" applyBorder="1" applyAlignment="1">
      <alignment horizontal="center" wrapText="1"/>
    </xf>
    <xf numFmtId="0" fontId="7" fillId="4" borderId="3" xfId="0" applyFont="1" applyFill="1" applyBorder="1" applyAlignment="1">
      <alignment horizontal="center" wrapText="1"/>
    </xf>
    <xf numFmtId="0" fontId="7" fillId="4" borderId="4" xfId="0" applyFont="1" applyFill="1" applyBorder="1" applyAlignment="1">
      <alignment horizontal="center" wrapText="1"/>
    </xf>
    <xf numFmtId="0" fontId="7" fillId="8" borderId="2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1" fillId="8" borderId="2" xfId="0" applyFont="1" applyFill="1" applyBorder="1" applyAlignment="1">
      <alignment horizontal="center" wrapText="1"/>
    </xf>
    <xf numFmtId="0" fontId="1" fillId="8" borderId="3" xfId="0" applyFont="1" applyFill="1" applyBorder="1" applyAlignment="1">
      <alignment horizontal="center" wrapText="1"/>
    </xf>
    <xf numFmtId="0" fontId="1" fillId="8" borderId="4" xfId="0" applyFont="1" applyFill="1" applyBorder="1" applyAlignment="1">
      <alignment horizontal="center" wrapText="1"/>
    </xf>
    <xf numFmtId="0" fontId="5" fillId="8" borderId="0" xfId="0" applyFont="1" applyFill="1" applyAlignment="1">
      <alignment horizontal="center" wrapText="1"/>
    </xf>
    <xf numFmtId="0" fontId="5" fillId="8" borderId="0" xfId="0" applyFont="1" applyFill="1" applyAlignment="1">
      <alignment horizontal="center"/>
    </xf>
    <xf numFmtId="0" fontId="3" fillId="9" borderId="0" xfId="0" applyFont="1" applyFill="1" applyAlignment="1">
      <alignment wrapText="1"/>
    </xf>
  </cellXfs>
  <cellStyles count="2">
    <cellStyle name="Hipervínculo" xfId="1" builtinId="8"/>
    <cellStyle name="Normal" xfId="0" builtinId="0"/>
  </cellStyles>
  <dxfs count="20">
    <dxf>
      <font>
        <b/>
      </font>
      <fill>
        <patternFill>
          <bgColor rgb="FFD9EAD3"/>
        </patternFill>
      </fill>
    </dxf>
    <dxf>
      <font>
        <b/>
      </font>
      <fill>
        <patternFill>
          <bgColor rgb="FFF4CCCC"/>
        </patternFill>
      </fill>
    </dxf>
    <dxf>
      <font>
        <b/>
      </font>
      <fill>
        <patternFill>
          <bgColor rgb="FFD9EAD3"/>
        </patternFill>
      </fill>
    </dxf>
    <dxf>
      <font>
        <b/>
      </font>
      <fill>
        <patternFill>
          <bgColor rgb="FFF4CCCC"/>
        </patternFill>
      </fill>
    </dxf>
    <dxf>
      <fill>
        <patternFill>
          <bgColor rgb="FFE7E6E6"/>
        </patternFill>
      </fill>
    </dxf>
    <dxf>
      <fill>
        <patternFill>
          <bgColor rgb="FFFFF2CC"/>
        </patternFill>
      </fill>
    </dxf>
    <dxf>
      <fill>
        <patternFill>
          <bgColor rgb="FFD9EAD3"/>
        </patternFill>
      </fill>
    </dxf>
    <dxf>
      <fill>
        <patternFill>
          <bgColor rgb="FFE7E6E6"/>
        </patternFill>
      </fill>
    </dxf>
    <dxf>
      <fill>
        <patternFill>
          <bgColor rgb="FFFFF2CC"/>
        </patternFill>
      </fill>
    </dxf>
    <dxf>
      <fill>
        <patternFill>
          <bgColor rgb="FFD9EAD3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7E6E6"/>
        </patternFill>
      </fill>
    </dxf>
    <dxf>
      <fill>
        <patternFill>
          <bgColor rgb="FFD9EAD3"/>
        </patternFill>
      </fill>
    </dxf>
    <dxf>
      <fill>
        <patternFill>
          <bgColor rgb="FFFFF2CC"/>
        </patternFill>
      </fill>
    </dxf>
    <dxf>
      <fill>
        <patternFill>
          <bgColor rgb="FFF4CCCC"/>
        </patternFill>
      </fill>
    </dxf>
    <dxf>
      <fill>
        <patternFill patternType="solid">
          <bgColor rgb="FFD9EAD3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>
          <bgColor rgb="FFE7E6E6"/>
        </patternFill>
      </fill>
    </dxf>
    <dxf>
      <fill>
        <patternFill patternType="solid">
          <bgColor rgb="FFE7E6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20"/>
  <sheetViews>
    <sheetView showGridLines="0" tabSelected="1" zoomScale="85" zoomScaleNormal="85" workbookViewId="0">
      <selection activeCell="B4" sqref="B4:H4"/>
    </sheetView>
  </sheetViews>
  <sheetFormatPr baseColWidth="10" defaultColWidth="9" defaultRowHeight="14.25"/>
  <cols>
    <col min="1" max="1" width="19.375" bestFit="1" customWidth="1"/>
    <col min="2" max="2" width="12" bestFit="1" customWidth="1"/>
    <col min="3" max="3" width="12.375" bestFit="1" customWidth="1"/>
    <col min="4" max="4" width="29.5" bestFit="1" customWidth="1"/>
    <col min="5" max="5" width="19.5" bestFit="1" customWidth="1"/>
    <col min="6" max="6" width="18.375" bestFit="1" customWidth="1"/>
  </cols>
  <sheetData>
    <row r="1" spans="1:26" ht="20.25">
      <c r="A1" s="49" t="s">
        <v>0</v>
      </c>
      <c r="B1" s="50"/>
      <c r="C1" s="50"/>
      <c r="D1" s="50"/>
      <c r="E1" s="50"/>
      <c r="F1" s="50"/>
      <c r="G1" s="50"/>
      <c r="H1" s="5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>
      <c r="A2" s="52" t="s">
        <v>514</v>
      </c>
      <c r="B2" s="53"/>
      <c r="C2" s="53"/>
      <c r="D2" s="53"/>
      <c r="E2" s="53"/>
      <c r="F2" s="53"/>
      <c r="G2" s="53"/>
      <c r="H2" s="54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33"/>
      <c r="B3" s="3"/>
      <c r="C3" s="3"/>
      <c r="D3" s="3"/>
      <c r="E3" s="3"/>
      <c r="F3" s="3"/>
      <c r="G3" s="3"/>
      <c r="H3" s="34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8.5" customHeight="1">
      <c r="A4" s="35" t="s">
        <v>1</v>
      </c>
      <c r="B4" s="45" t="s">
        <v>2</v>
      </c>
      <c r="C4" s="45"/>
      <c r="D4" s="45"/>
      <c r="E4" s="45"/>
      <c r="F4" s="45"/>
      <c r="G4" s="45"/>
      <c r="H4" s="4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35" t="s">
        <v>3</v>
      </c>
      <c r="B5" s="45" t="s">
        <v>4</v>
      </c>
      <c r="C5" s="45"/>
      <c r="D5" s="45"/>
      <c r="E5" s="45"/>
      <c r="F5" s="45"/>
      <c r="G5" s="45"/>
      <c r="H5" s="4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35" t="s">
        <v>5</v>
      </c>
      <c r="B6" s="45" t="s">
        <v>6</v>
      </c>
      <c r="C6" s="45"/>
      <c r="D6" s="45"/>
      <c r="E6" s="45"/>
      <c r="F6" s="45"/>
      <c r="G6" s="45"/>
      <c r="H6" s="4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35" t="s">
        <v>7</v>
      </c>
      <c r="B7" s="45" t="s">
        <v>8</v>
      </c>
      <c r="C7" s="45"/>
      <c r="D7" s="45"/>
      <c r="E7" s="45"/>
      <c r="F7" s="45"/>
      <c r="G7" s="45"/>
      <c r="H7" s="4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35" t="s">
        <v>9</v>
      </c>
      <c r="B8" s="45" t="s">
        <v>10</v>
      </c>
      <c r="C8" s="45"/>
      <c r="D8" s="45"/>
      <c r="E8" s="45"/>
      <c r="F8" s="45"/>
      <c r="G8" s="45"/>
      <c r="H8" s="4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35" t="s">
        <v>11</v>
      </c>
      <c r="B9" s="45" t="s">
        <v>12</v>
      </c>
      <c r="C9" s="45"/>
      <c r="D9" s="45"/>
      <c r="E9" s="45"/>
      <c r="F9" s="45"/>
      <c r="G9" s="45"/>
      <c r="H9" s="4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9.25" customHeight="1">
      <c r="A10" s="35" t="s">
        <v>13</v>
      </c>
      <c r="B10" s="45" t="s">
        <v>518</v>
      </c>
      <c r="C10" s="45"/>
      <c r="D10" s="45"/>
      <c r="E10" s="45"/>
      <c r="F10" s="45"/>
      <c r="G10" s="45"/>
      <c r="H10" s="4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35" t="s">
        <v>14</v>
      </c>
      <c r="B11" s="45" t="s">
        <v>15</v>
      </c>
      <c r="C11" s="45"/>
      <c r="D11" s="45"/>
      <c r="E11" s="45"/>
      <c r="F11" s="45"/>
      <c r="G11" s="45"/>
      <c r="H11" s="4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35" t="s">
        <v>16</v>
      </c>
      <c r="B12" s="45" t="s">
        <v>17</v>
      </c>
      <c r="C12" s="45"/>
      <c r="D12" s="45"/>
      <c r="E12" s="45"/>
      <c r="F12" s="45"/>
      <c r="G12" s="45"/>
      <c r="H12" s="4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35" t="s">
        <v>18</v>
      </c>
      <c r="B13" s="45" t="s">
        <v>19</v>
      </c>
      <c r="C13" s="45"/>
      <c r="D13" s="45"/>
      <c r="E13" s="45"/>
      <c r="F13" s="45"/>
      <c r="G13" s="45"/>
      <c r="H13" s="4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thickBot="1">
      <c r="A14" s="36" t="s">
        <v>20</v>
      </c>
      <c r="B14" s="47" t="s">
        <v>21</v>
      </c>
      <c r="C14" s="47"/>
      <c r="D14" s="47"/>
      <c r="E14" s="47"/>
      <c r="F14" s="47"/>
      <c r="G14" s="47"/>
      <c r="H14" s="48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thickBo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>
      <c r="A17" s="55" t="s">
        <v>22</v>
      </c>
      <c r="B17" s="56"/>
      <c r="C17" s="56"/>
      <c r="D17" s="56"/>
      <c r="E17" s="56"/>
      <c r="F17" s="57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>
      <c r="A18" s="26" t="s">
        <v>23</v>
      </c>
      <c r="B18" s="27" t="s">
        <v>24</v>
      </c>
      <c r="C18" s="27" t="s">
        <v>25</v>
      </c>
      <c r="D18" s="27" t="s">
        <v>26</v>
      </c>
      <c r="E18" s="27" t="s">
        <v>27</v>
      </c>
      <c r="F18" s="28" t="s">
        <v>28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85.5">
      <c r="A19" s="24" t="s">
        <v>29</v>
      </c>
      <c r="B19" s="29" t="s">
        <v>30</v>
      </c>
      <c r="C19" s="29" t="s">
        <v>31</v>
      </c>
      <c r="D19" s="29" t="s">
        <v>32</v>
      </c>
      <c r="E19" s="29" t="s">
        <v>33</v>
      </c>
      <c r="F19" s="30" t="s">
        <v>34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71.25">
      <c r="A20" s="24" t="s">
        <v>35</v>
      </c>
      <c r="B20" s="29" t="s">
        <v>36</v>
      </c>
      <c r="C20" s="29" t="s">
        <v>37</v>
      </c>
      <c r="D20" s="29" t="s">
        <v>38</v>
      </c>
      <c r="E20" s="29" t="s">
        <v>33</v>
      </c>
      <c r="F20" s="30" t="s">
        <v>39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72" thickBot="1">
      <c r="A21" s="25" t="s">
        <v>40</v>
      </c>
      <c r="B21" s="31" t="s">
        <v>41</v>
      </c>
      <c r="C21" s="31" t="s">
        <v>42</v>
      </c>
      <c r="D21" s="31" t="s">
        <v>43</v>
      </c>
      <c r="E21" s="31" t="s">
        <v>44</v>
      </c>
      <c r="F21" s="3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thickBo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>
      <c r="A24" s="58" t="s">
        <v>45</v>
      </c>
      <c r="B24" s="59"/>
      <c r="C24" s="59"/>
      <c r="D24" s="59"/>
      <c r="E24" s="59"/>
      <c r="F24" s="60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42.75" customHeight="1">
      <c r="A25" s="24" t="s">
        <v>46</v>
      </c>
      <c r="B25" s="45" t="s">
        <v>47</v>
      </c>
      <c r="C25" s="45"/>
      <c r="D25" s="45"/>
      <c r="E25" s="45"/>
      <c r="F25" s="46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24" t="s">
        <v>48</v>
      </c>
      <c r="B26" s="45" t="s">
        <v>49</v>
      </c>
      <c r="C26" s="45"/>
      <c r="D26" s="45"/>
      <c r="E26" s="45"/>
      <c r="F26" s="46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>
      <c r="A27" s="24" t="s">
        <v>50</v>
      </c>
      <c r="B27" s="45" t="s">
        <v>51</v>
      </c>
      <c r="C27" s="45"/>
      <c r="D27" s="45"/>
      <c r="E27" s="45"/>
      <c r="F27" s="46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24" t="s">
        <v>52</v>
      </c>
      <c r="B28" s="45" t="s">
        <v>53</v>
      </c>
      <c r="C28" s="45"/>
      <c r="D28" s="45"/>
      <c r="E28" s="45"/>
      <c r="F28" s="46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thickBot="1">
      <c r="A29" s="25" t="s">
        <v>54</v>
      </c>
      <c r="B29" s="47" t="s">
        <v>55</v>
      </c>
      <c r="C29" s="47"/>
      <c r="D29" s="47"/>
      <c r="E29" s="47"/>
      <c r="F29" s="48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thickBo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>
      <c r="A31" s="61" t="s">
        <v>56</v>
      </c>
      <c r="B31" s="56"/>
      <c r="C31" s="56"/>
      <c r="D31" s="56"/>
      <c r="E31" s="56"/>
      <c r="F31" s="57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42.75" customHeight="1">
      <c r="A32" s="24" t="s">
        <v>57</v>
      </c>
      <c r="B32" s="45" t="s">
        <v>58</v>
      </c>
      <c r="C32" s="45"/>
      <c r="D32" s="45"/>
      <c r="E32" s="45"/>
      <c r="F32" s="46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>
      <c r="A33" s="24" t="s">
        <v>30</v>
      </c>
      <c r="B33" s="45" t="s">
        <v>59</v>
      </c>
      <c r="C33" s="45"/>
      <c r="D33" s="45"/>
      <c r="E33" s="45"/>
      <c r="F33" s="46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4" t="s">
        <v>36</v>
      </c>
      <c r="B34" s="45" t="s">
        <v>60</v>
      </c>
      <c r="C34" s="45"/>
      <c r="D34" s="45"/>
      <c r="E34" s="45"/>
      <c r="F34" s="46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4" t="s">
        <v>41</v>
      </c>
      <c r="B35" s="45" t="s">
        <v>61</v>
      </c>
      <c r="C35" s="45"/>
      <c r="D35" s="45"/>
      <c r="E35" s="45"/>
      <c r="F35" s="46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thickBot="1">
      <c r="A36" s="25" t="s">
        <v>62</v>
      </c>
      <c r="B36" s="47" t="s">
        <v>63</v>
      </c>
      <c r="C36" s="47"/>
      <c r="D36" s="47"/>
      <c r="E36" s="47"/>
      <c r="F36" s="48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</sheetData>
  <sheetProtection algorithmName="SHA-512" hashValue="YGMv/BQjjLKjqY0pm5s9G7zPfjVs7xLstR7ZfWJHsCvQ/Z070TZgTwrw9SXcPy4MEQOLX0ikx+4StnSqA34WoQ==" saltValue="htQCaVsD4iTf+7vdQFLidA==" spinCount="100000" sheet="1" objects="1" scenarios="1"/>
  <mergeCells count="26">
    <mergeCell ref="A1:H1"/>
    <mergeCell ref="A2:H2"/>
    <mergeCell ref="A17:F17"/>
    <mergeCell ref="A24:F24"/>
    <mergeCell ref="A31:F31"/>
    <mergeCell ref="B4:H4"/>
    <mergeCell ref="B5:H5"/>
    <mergeCell ref="B6:H6"/>
    <mergeCell ref="B7:H7"/>
    <mergeCell ref="B8:H8"/>
    <mergeCell ref="B9:H9"/>
    <mergeCell ref="B10:H10"/>
    <mergeCell ref="B11:H11"/>
    <mergeCell ref="B12:H12"/>
    <mergeCell ref="B13:H13"/>
    <mergeCell ref="B14:H14"/>
    <mergeCell ref="B25:F25"/>
    <mergeCell ref="B26:F26"/>
    <mergeCell ref="B27:F27"/>
    <mergeCell ref="B28:F28"/>
    <mergeCell ref="B29:F29"/>
    <mergeCell ref="B32:F32"/>
    <mergeCell ref="B33:F33"/>
    <mergeCell ref="B34:F34"/>
    <mergeCell ref="B35:F35"/>
    <mergeCell ref="B36:F3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20"/>
  <sheetViews>
    <sheetView showGridLines="0" workbookViewId="0">
      <selection activeCell="B16" sqref="B16"/>
    </sheetView>
  </sheetViews>
  <sheetFormatPr baseColWidth="10" defaultColWidth="9" defaultRowHeight="14.25"/>
  <cols>
    <col min="1" max="1" width="45.25" bestFit="1" customWidth="1"/>
    <col min="2" max="2" width="62.625" customWidth="1"/>
    <col min="3" max="3" width="61.5" customWidth="1"/>
  </cols>
  <sheetData>
    <row r="1" spans="1:26" ht="18">
      <c r="A1" s="62" t="s">
        <v>64</v>
      </c>
      <c r="B1" s="62"/>
      <c r="C1" s="62"/>
      <c r="D1" s="6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>
      <c r="A3" s="14" t="s">
        <v>65</v>
      </c>
      <c r="B3" s="14" t="s">
        <v>66</v>
      </c>
      <c r="C3" s="14" t="s">
        <v>67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5" t="s">
        <v>68</v>
      </c>
      <c r="B4" s="37"/>
      <c r="C4" s="15" t="s">
        <v>69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15" t="s">
        <v>70</v>
      </c>
      <c r="B5" s="37"/>
      <c r="C5" s="15" t="s">
        <v>71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15" t="s">
        <v>72</v>
      </c>
      <c r="B6" s="37"/>
      <c r="C6" s="15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15" t="s">
        <v>73</v>
      </c>
      <c r="B7" s="37"/>
      <c r="C7" s="15" t="s">
        <v>74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15" t="s">
        <v>516</v>
      </c>
      <c r="B8" s="37"/>
      <c r="C8" s="15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15" t="s">
        <v>75</v>
      </c>
      <c r="B9" s="37"/>
      <c r="C9" s="15" t="s">
        <v>76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15" t="s">
        <v>77</v>
      </c>
      <c r="B10" s="37"/>
      <c r="C10" s="15" t="s">
        <v>78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15" t="s">
        <v>79</v>
      </c>
      <c r="B11" s="37"/>
      <c r="C11" s="15" t="s">
        <v>80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15" t="s">
        <v>81</v>
      </c>
      <c r="B12" s="37"/>
      <c r="C12" s="15" t="s">
        <v>515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15" t="s">
        <v>82</v>
      </c>
      <c r="B13" s="37"/>
      <c r="C13" s="15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A14" s="15" t="s">
        <v>83</v>
      </c>
      <c r="B14" s="38"/>
      <c r="C14" s="15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>
      <c r="A15" s="16" t="s">
        <v>513</v>
      </c>
      <c r="B15" s="38"/>
      <c r="C15" s="16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8.5">
      <c r="A16" s="15" t="s">
        <v>84</v>
      </c>
      <c r="B16" s="39"/>
      <c r="C16" s="15" t="s">
        <v>85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8.5">
      <c r="A19" s="11" t="s">
        <v>86</v>
      </c>
      <c r="B19" s="11" t="s">
        <v>517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</sheetData>
  <sheetProtection algorithmName="SHA-512" hashValue="ekWbl5HGRNJ+sI37pQ90pG4ayY28nTYI1bwh0Zj4/eRUfDAAO16Ygk1O69IRV6UNSEm3/fEeChvaxFdLgj5gQA==" saltValue="65VxQItxfSL4R+AylhtKiA==" spinCount="100000" sheet="1" objects="1" scenarios="1" selectLockedCells="1"/>
  <mergeCells count="1">
    <mergeCell ref="A1:D1"/>
  </mergeCells>
  <dataValidations count="1">
    <dataValidation type="list" sqref="B16" xr:uid="{00000000-0002-0000-0100-000000000000}">
      <formula1>"Mina,Planta,Proveedor,Contratista"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20"/>
  <sheetViews>
    <sheetView zoomScale="55" zoomScaleNormal="55" workbookViewId="0">
      <selection activeCell="I9" sqref="I9"/>
    </sheetView>
  </sheetViews>
  <sheetFormatPr baseColWidth="10" defaultColWidth="9" defaultRowHeight="14.25"/>
  <cols>
    <col min="1" max="1" width="7" style="12" customWidth="1"/>
    <col min="2" max="2" width="12" style="12" customWidth="1"/>
    <col min="3" max="3" width="35" customWidth="1"/>
    <col min="4" max="4" width="55" customWidth="1"/>
    <col min="5" max="5" width="38" customWidth="1"/>
    <col min="6" max="6" width="18" style="13" customWidth="1"/>
    <col min="7" max="7" width="24" style="13" customWidth="1"/>
    <col min="8" max="8" width="55" style="13" customWidth="1"/>
    <col min="9" max="9" width="48" customWidth="1"/>
    <col min="10" max="10" width="20" style="13" customWidth="1"/>
    <col min="11" max="12" width="38" style="13" customWidth="1"/>
    <col min="13" max="13" width="32" style="13" customWidth="1"/>
  </cols>
  <sheetData>
    <row r="1" spans="1:26" ht="54" customHeight="1">
      <c r="A1" s="1" t="s">
        <v>87</v>
      </c>
      <c r="B1" s="1" t="s">
        <v>23</v>
      </c>
      <c r="C1" s="1" t="s">
        <v>88</v>
      </c>
      <c r="D1" s="1" t="s">
        <v>89</v>
      </c>
      <c r="E1" s="1" t="s">
        <v>90</v>
      </c>
      <c r="F1" s="1" t="s">
        <v>91</v>
      </c>
      <c r="G1" s="1" t="s">
        <v>92</v>
      </c>
      <c r="H1" s="1" t="s">
        <v>93</v>
      </c>
      <c r="I1" s="1" t="s">
        <v>94</v>
      </c>
      <c r="J1" s="1" t="s">
        <v>95</v>
      </c>
      <c r="K1" s="1" t="s">
        <v>96</v>
      </c>
      <c r="L1" s="1" t="s">
        <v>97</v>
      </c>
      <c r="M1" s="1" t="s">
        <v>98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2" customHeight="1">
      <c r="A2" s="9">
        <v>1</v>
      </c>
      <c r="B2" s="9" t="s">
        <v>99</v>
      </c>
      <c r="C2" s="10" t="s">
        <v>100</v>
      </c>
      <c r="D2" s="2" t="s">
        <v>101</v>
      </c>
      <c r="E2" s="17" t="s">
        <v>102</v>
      </c>
      <c r="F2" s="40"/>
      <c r="G2" s="40"/>
      <c r="H2" s="40"/>
      <c r="I2" s="18" t="s">
        <v>103</v>
      </c>
      <c r="J2" s="40"/>
      <c r="K2" s="40"/>
      <c r="L2" s="40"/>
      <c r="M2" s="40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2" customHeight="1">
      <c r="A3" s="9">
        <v>2</v>
      </c>
      <c r="B3" s="9" t="s">
        <v>29</v>
      </c>
      <c r="C3" s="10" t="s">
        <v>100</v>
      </c>
      <c r="D3" s="2" t="s">
        <v>104</v>
      </c>
      <c r="E3" s="17" t="s">
        <v>102</v>
      </c>
      <c r="F3" s="40"/>
      <c r="G3" s="40"/>
      <c r="H3" s="40"/>
      <c r="I3" s="18" t="s">
        <v>105</v>
      </c>
      <c r="J3" s="40"/>
      <c r="K3" s="40"/>
      <c r="L3" s="40"/>
      <c r="M3" s="40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42" customHeight="1">
      <c r="A4" s="9">
        <v>3</v>
      </c>
      <c r="B4" s="9" t="s">
        <v>106</v>
      </c>
      <c r="C4" s="10" t="s">
        <v>100</v>
      </c>
      <c r="D4" s="2" t="s">
        <v>107</v>
      </c>
      <c r="E4" s="17" t="s">
        <v>102</v>
      </c>
      <c r="F4" s="40"/>
      <c r="G4" s="40"/>
      <c r="H4" s="40"/>
      <c r="I4" s="18" t="s">
        <v>108</v>
      </c>
      <c r="J4" s="40"/>
      <c r="K4" s="40"/>
      <c r="L4" s="40"/>
      <c r="M4" s="40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2" customHeight="1">
      <c r="A5" s="9">
        <v>4</v>
      </c>
      <c r="B5" s="9" t="s">
        <v>109</v>
      </c>
      <c r="C5" s="10" t="s">
        <v>100</v>
      </c>
      <c r="D5" s="2" t="s">
        <v>110</v>
      </c>
      <c r="E5" s="17" t="s">
        <v>102</v>
      </c>
      <c r="F5" s="40"/>
      <c r="G5" s="40"/>
      <c r="H5" s="40"/>
      <c r="I5" s="18" t="s">
        <v>111</v>
      </c>
      <c r="J5" s="40"/>
      <c r="K5" s="40"/>
      <c r="L5" s="40"/>
      <c r="M5" s="40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2" customHeight="1">
      <c r="A6" s="9">
        <v>5</v>
      </c>
      <c r="B6" s="9" t="s">
        <v>112</v>
      </c>
      <c r="C6" s="10" t="s">
        <v>100</v>
      </c>
      <c r="D6" s="2" t="s">
        <v>113</v>
      </c>
      <c r="E6" s="17" t="s">
        <v>102</v>
      </c>
      <c r="F6" s="40"/>
      <c r="G6" s="40"/>
      <c r="H6" s="40"/>
      <c r="I6" s="18" t="s">
        <v>114</v>
      </c>
      <c r="J6" s="40"/>
      <c r="K6" s="40"/>
      <c r="L6" s="40"/>
      <c r="M6" s="40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2" customHeight="1">
      <c r="A7" s="9">
        <v>6</v>
      </c>
      <c r="B7" s="9" t="s">
        <v>115</v>
      </c>
      <c r="C7" s="10" t="s">
        <v>100</v>
      </c>
      <c r="D7" s="2" t="s">
        <v>116</v>
      </c>
      <c r="E7" s="17" t="s">
        <v>102</v>
      </c>
      <c r="F7" s="40"/>
      <c r="G7" s="40"/>
      <c r="H7" s="40"/>
      <c r="I7" s="18" t="s">
        <v>117</v>
      </c>
      <c r="J7" s="40"/>
      <c r="K7" s="40"/>
      <c r="L7" s="40"/>
      <c r="M7" s="40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2" customHeight="1">
      <c r="A8" s="9">
        <v>7</v>
      </c>
      <c r="B8" s="9" t="s">
        <v>118</v>
      </c>
      <c r="C8" s="10" t="s">
        <v>119</v>
      </c>
      <c r="D8" s="2" t="s">
        <v>120</v>
      </c>
      <c r="E8" s="17" t="s">
        <v>102</v>
      </c>
      <c r="F8" s="40"/>
      <c r="G8" s="40"/>
      <c r="H8" s="40"/>
      <c r="I8" s="18" t="s">
        <v>121</v>
      </c>
      <c r="J8" s="40"/>
      <c r="K8" s="40"/>
      <c r="L8" s="40"/>
      <c r="M8" s="40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2" customHeight="1">
      <c r="A9" s="9">
        <v>8</v>
      </c>
      <c r="B9" s="9" t="s">
        <v>122</v>
      </c>
      <c r="C9" s="10" t="s">
        <v>119</v>
      </c>
      <c r="D9" s="2" t="s">
        <v>123</v>
      </c>
      <c r="E9" s="17" t="s">
        <v>102</v>
      </c>
      <c r="F9" s="40"/>
      <c r="G9" s="40"/>
      <c r="H9" s="40"/>
      <c r="I9" s="18" t="s">
        <v>124</v>
      </c>
      <c r="J9" s="40"/>
      <c r="K9" s="40"/>
      <c r="L9" s="40"/>
      <c r="M9" s="40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2" customHeight="1">
      <c r="A10" s="9">
        <v>9</v>
      </c>
      <c r="B10" s="9" t="s">
        <v>125</v>
      </c>
      <c r="C10" s="10" t="s">
        <v>119</v>
      </c>
      <c r="D10" s="2" t="s">
        <v>126</v>
      </c>
      <c r="E10" s="17" t="s">
        <v>102</v>
      </c>
      <c r="F10" s="40"/>
      <c r="G10" s="40"/>
      <c r="H10" s="40"/>
      <c r="I10" s="18" t="s">
        <v>127</v>
      </c>
      <c r="J10" s="40"/>
      <c r="K10" s="40"/>
      <c r="L10" s="40"/>
      <c r="M10" s="40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2" customHeight="1">
      <c r="A11" s="9">
        <v>10</v>
      </c>
      <c r="B11" s="9" t="s">
        <v>128</v>
      </c>
      <c r="C11" s="10" t="s">
        <v>119</v>
      </c>
      <c r="D11" s="2" t="s">
        <v>129</v>
      </c>
      <c r="E11" s="17" t="s">
        <v>102</v>
      </c>
      <c r="F11" s="40"/>
      <c r="G11" s="40"/>
      <c r="H11" s="40"/>
      <c r="I11" s="18" t="s">
        <v>130</v>
      </c>
      <c r="J11" s="40"/>
      <c r="K11" s="40"/>
      <c r="L11" s="40"/>
      <c r="M11" s="40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42" customHeight="1">
      <c r="A12" s="9">
        <v>11</v>
      </c>
      <c r="B12" s="9" t="s">
        <v>131</v>
      </c>
      <c r="C12" s="10" t="s">
        <v>119</v>
      </c>
      <c r="D12" s="2" t="s">
        <v>132</v>
      </c>
      <c r="E12" s="17" t="s">
        <v>102</v>
      </c>
      <c r="F12" s="40"/>
      <c r="G12" s="40"/>
      <c r="H12" s="40"/>
      <c r="I12" s="18" t="s">
        <v>133</v>
      </c>
      <c r="J12" s="40"/>
      <c r="K12" s="40"/>
      <c r="L12" s="40"/>
      <c r="M12" s="40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42" customHeight="1">
      <c r="A13" s="9">
        <v>12</v>
      </c>
      <c r="B13" s="9" t="s">
        <v>134</v>
      </c>
      <c r="C13" s="10" t="s">
        <v>119</v>
      </c>
      <c r="D13" s="2" t="s">
        <v>135</v>
      </c>
      <c r="E13" s="17" t="s">
        <v>102</v>
      </c>
      <c r="F13" s="40"/>
      <c r="G13" s="40"/>
      <c r="H13" s="40"/>
      <c r="I13" s="18" t="s">
        <v>136</v>
      </c>
      <c r="J13" s="40"/>
      <c r="K13" s="41"/>
      <c r="L13" s="40"/>
      <c r="M13" s="40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42" customHeight="1">
      <c r="A14" s="9">
        <v>13</v>
      </c>
      <c r="B14" s="9" t="s">
        <v>137</v>
      </c>
      <c r="C14" s="10" t="s">
        <v>119</v>
      </c>
      <c r="D14" s="2" t="s">
        <v>138</v>
      </c>
      <c r="E14" s="17" t="s">
        <v>102</v>
      </c>
      <c r="F14" s="40"/>
      <c r="G14" s="40"/>
      <c r="H14" s="40"/>
      <c r="I14" s="18" t="s">
        <v>139</v>
      </c>
      <c r="J14" s="40"/>
      <c r="K14" s="40"/>
      <c r="L14" s="40"/>
      <c r="M14" s="40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42" customHeight="1">
      <c r="A15" s="9">
        <v>14</v>
      </c>
      <c r="B15" s="9" t="s">
        <v>140</v>
      </c>
      <c r="C15" s="10" t="s">
        <v>141</v>
      </c>
      <c r="D15" s="2" t="s">
        <v>142</v>
      </c>
      <c r="E15" s="17" t="s">
        <v>102</v>
      </c>
      <c r="F15" s="40"/>
      <c r="G15" s="40"/>
      <c r="H15" s="40"/>
      <c r="I15" s="18" t="s">
        <v>143</v>
      </c>
      <c r="J15" s="40"/>
      <c r="K15" s="40"/>
      <c r="L15" s="40"/>
      <c r="M15" s="40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42" customHeight="1">
      <c r="A16" s="9">
        <v>15</v>
      </c>
      <c r="B16" s="9" t="s">
        <v>144</v>
      </c>
      <c r="C16" s="10" t="s">
        <v>141</v>
      </c>
      <c r="D16" s="2" t="s">
        <v>145</v>
      </c>
      <c r="E16" s="17" t="s">
        <v>102</v>
      </c>
      <c r="F16" s="40"/>
      <c r="G16" s="40"/>
      <c r="H16" s="40"/>
      <c r="I16" s="18" t="s">
        <v>146</v>
      </c>
      <c r="J16" s="40"/>
      <c r="K16" s="40"/>
      <c r="L16" s="40"/>
      <c r="M16" s="40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42" customHeight="1">
      <c r="A17" s="9">
        <v>16</v>
      </c>
      <c r="B17" s="9" t="s">
        <v>147</v>
      </c>
      <c r="C17" s="10" t="s">
        <v>141</v>
      </c>
      <c r="D17" s="2" t="s">
        <v>148</v>
      </c>
      <c r="E17" s="17" t="s">
        <v>102</v>
      </c>
      <c r="F17" s="40"/>
      <c r="G17" s="40"/>
      <c r="H17" s="40"/>
      <c r="I17" s="18" t="s">
        <v>149</v>
      </c>
      <c r="J17" s="40"/>
      <c r="K17" s="40"/>
      <c r="L17" s="40"/>
      <c r="M17" s="40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42" customHeight="1">
      <c r="A18" s="9">
        <v>17</v>
      </c>
      <c r="B18" s="9" t="s">
        <v>150</v>
      </c>
      <c r="C18" s="10" t="s">
        <v>141</v>
      </c>
      <c r="D18" s="2" t="s">
        <v>151</v>
      </c>
      <c r="E18" s="17" t="s">
        <v>102</v>
      </c>
      <c r="F18" s="40"/>
      <c r="G18" s="40"/>
      <c r="H18" s="40"/>
      <c r="I18" s="18" t="s">
        <v>152</v>
      </c>
      <c r="J18" s="40"/>
      <c r="K18" s="40"/>
      <c r="L18" s="40"/>
      <c r="M18" s="40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42" customHeight="1">
      <c r="A19" s="9">
        <v>18</v>
      </c>
      <c r="B19" s="9" t="s">
        <v>153</v>
      </c>
      <c r="C19" s="10" t="s">
        <v>141</v>
      </c>
      <c r="D19" s="2" t="s">
        <v>154</v>
      </c>
      <c r="E19" s="17" t="s">
        <v>102</v>
      </c>
      <c r="F19" s="40"/>
      <c r="G19" s="40"/>
      <c r="H19" s="40"/>
      <c r="I19" s="18" t="s">
        <v>155</v>
      </c>
      <c r="J19" s="40"/>
      <c r="K19" s="40"/>
      <c r="L19" s="40"/>
      <c r="M19" s="40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42" customHeight="1">
      <c r="A20" s="9">
        <v>19</v>
      </c>
      <c r="B20" s="9" t="s">
        <v>156</v>
      </c>
      <c r="C20" s="10" t="s">
        <v>141</v>
      </c>
      <c r="D20" s="2" t="s">
        <v>157</v>
      </c>
      <c r="E20" s="17" t="s">
        <v>102</v>
      </c>
      <c r="F20" s="40"/>
      <c r="G20" s="40"/>
      <c r="H20" s="40"/>
      <c r="I20" s="18" t="s">
        <v>158</v>
      </c>
      <c r="J20" s="40"/>
      <c r="K20" s="40"/>
      <c r="L20" s="40"/>
      <c r="M20" s="40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42" customHeight="1">
      <c r="A21" s="9">
        <v>20</v>
      </c>
      <c r="B21" s="9" t="s">
        <v>159</v>
      </c>
      <c r="C21" s="10" t="s">
        <v>160</v>
      </c>
      <c r="D21" s="2" t="s">
        <v>161</v>
      </c>
      <c r="E21" s="17" t="s">
        <v>102</v>
      </c>
      <c r="F21" s="40"/>
      <c r="G21" s="40"/>
      <c r="H21" s="40"/>
      <c r="I21" s="18" t="s">
        <v>162</v>
      </c>
      <c r="J21" s="40"/>
      <c r="K21" s="40"/>
      <c r="L21" s="40"/>
      <c r="M21" s="40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42" customHeight="1">
      <c r="A22" s="9">
        <v>21</v>
      </c>
      <c r="B22" s="9" t="s">
        <v>163</v>
      </c>
      <c r="C22" s="10" t="s">
        <v>160</v>
      </c>
      <c r="D22" s="2" t="s">
        <v>164</v>
      </c>
      <c r="E22" s="17" t="s">
        <v>102</v>
      </c>
      <c r="F22" s="40"/>
      <c r="G22" s="40"/>
      <c r="H22" s="40"/>
      <c r="I22" s="18" t="s">
        <v>165</v>
      </c>
      <c r="J22" s="40"/>
      <c r="K22" s="40"/>
      <c r="L22" s="40"/>
      <c r="M22" s="40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42" customHeight="1">
      <c r="A23" s="9">
        <v>22</v>
      </c>
      <c r="B23" s="9" t="s">
        <v>166</v>
      </c>
      <c r="C23" s="10" t="s">
        <v>160</v>
      </c>
      <c r="D23" s="2" t="s">
        <v>167</v>
      </c>
      <c r="E23" s="17" t="s">
        <v>102</v>
      </c>
      <c r="F23" s="40"/>
      <c r="G23" s="40"/>
      <c r="H23" s="40"/>
      <c r="I23" s="18" t="s">
        <v>168</v>
      </c>
      <c r="J23" s="40"/>
      <c r="K23" s="40"/>
      <c r="L23" s="40"/>
      <c r="M23" s="40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42" customHeight="1">
      <c r="A24" s="9">
        <v>23</v>
      </c>
      <c r="B24" s="9" t="s">
        <v>169</v>
      </c>
      <c r="C24" s="10" t="s">
        <v>160</v>
      </c>
      <c r="D24" s="2" t="s">
        <v>170</v>
      </c>
      <c r="E24" s="17" t="s">
        <v>102</v>
      </c>
      <c r="F24" s="40"/>
      <c r="G24" s="40"/>
      <c r="H24" s="40"/>
      <c r="I24" s="18" t="s">
        <v>171</v>
      </c>
      <c r="J24" s="40"/>
      <c r="K24" s="40"/>
      <c r="L24" s="40"/>
      <c r="M24" s="40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42" customHeight="1">
      <c r="A25" s="9">
        <v>24</v>
      </c>
      <c r="B25" s="9" t="s">
        <v>172</v>
      </c>
      <c r="C25" s="10" t="s">
        <v>160</v>
      </c>
      <c r="D25" s="2" t="s">
        <v>173</v>
      </c>
      <c r="E25" s="17" t="s">
        <v>102</v>
      </c>
      <c r="F25" s="40"/>
      <c r="G25" s="40"/>
      <c r="H25" s="40"/>
      <c r="I25" s="18" t="s">
        <v>174</v>
      </c>
      <c r="J25" s="40"/>
      <c r="K25" s="40"/>
      <c r="L25" s="40"/>
      <c r="M25" s="40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42" customHeight="1">
      <c r="A26" s="9">
        <v>25</v>
      </c>
      <c r="B26" s="9" t="s">
        <v>175</v>
      </c>
      <c r="C26" s="10" t="s">
        <v>160</v>
      </c>
      <c r="D26" s="2" t="s">
        <v>176</v>
      </c>
      <c r="E26" s="17" t="s">
        <v>102</v>
      </c>
      <c r="F26" s="40"/>
      <c r="G26" s="40"/>
      <c r="H26" s="40"/>
      <c r="I26" s="18" t="s">
        <v>177</v>
      </c>
      <c r="J26" s="40"/>
      <c r="K26" s="40"/>
      <c r="L26" s="40"/>
      <c r="M26" s="40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42" customHeight="1">
      <c r="A27" s="9">
        <v>26</v>
      </c>
      <c r="B27" s="9" t="s">
        <v>178</v>
      </c>
      <c r="C27" s="10" t="s">
        <v>160</v>
      </c>
      <c r="D27" s="2" t="s">
        <v>179</v>
      </c>
      <c r="E27" s="17" t="s">
        <v>102</v>
      </c>
      <c r="F27" s="40"/>
      <c r="G27" s="40"/>
      <c r="H27" s="40"/>
      <c r="I27" s="18" t="s">
        <v>180</v>
      </c>
      <c r="J27" s="40"/>
      <c r="K27" s="40"/>
      <c r="L27" s="40"/>
      <c r="M27" s="40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42" customHeight="1">
      <c r="A28" s="9">
        <v>27</v>
      </c>
      <c r="B28" s="9" t="s">
        <v>181</v>
      </c>
      <c r="C28" s="10" t="s">
        <v>182</v>
      </c>
      <c r="D28" s="2" t="s">
        <v>183</v>
      </c>
      <c r="E28" s="17" t="s">
        <v>102</v>
      </c>
      <c r="F28" s="40"/>
      <c r="G28" s="40"/>
      <c r="H28" s="40"/>
      <c r="I28" s="18" t="s">
        <v>184</v>
      </c>
      <c r="J28" s="40"/>
      <c r="K28" s="40"/>
      <c r="L28" s="40"/>
      <c r="M28" s="40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42" customHeight="1">
      <c r="A29" s="9">
        <v>28</v>
      </c>
      <c r="B29" s="9" t="s">
        <v>185</v>
      </c>
      <c r="C29" s="10" t="s">
        <v>182</v>
      </c>
      <c r="D29" s="2" t="s">
        <v>186</v>
      </c>
      <c r="E29" s="17" t="s">
        <v>102</v>
      </c>
      <c r="F29" s="40"/>
      <c r="G29" s="40"/>
      <c r="H29" s="40"/>
      <c r="I29" s="18" t="s">
        <v>187</v>
      </c>
      <c r="J29" s="40"/>
      <c r="K29" s="40"/>
      <c r="L29" s="40"/>
      <c r="M29" s="40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42" customHeight="1">
      <c r="A30" s="9">
        <v>29</v>
      </c>
      <c r="B30" s="9" t="s">
        <v>188</v>
      </c>
      <c r="C30" s="10" t="s">
        <v>182</v>
      </c>
      <c r="D30" s="2" t="s">
        <v>189</v>
      </c>
      <c r="E30" s="17" t="s">
        <v>102</v>
      </c>
      <c r="F30" s="40"/>
      <c r="G30" s="40"/>
      <c r="H30" s="40"/>
      <c r="I30" s="18" t="s">
        <v>190</v>
      </c>
      <c r="J30" s="40"/>
      <c r="K30" s="40"/>
      <c r="L30" s="40"/>
      <c r="M30" s="40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42" customHeight="1">
      <c r="A31" s="9">
        <v>30</v>
      </c>
      <c r="B31" s="9" t="s">
        <v>40</v>
      </c>
      <c r="C31" s="10" t="s">
        <v>182</v>
      </c>
      <c r="D31" s="2" t="s">
        <v>191</v>
      </c>
      <c r="E31" s="17" t="s">
        <v>102</v>
      </c>
      <c r="F31" s="40"/>
      <c r="G31" s="40"/>
      <c r="H31" s="40"/>
      <c r="I31" s="18" t="s">
        <v>192</v>
      </c>
      <c r="J31" s="40"/>
      <c r="K31" s="40"/>
      <c r="L31" s="40"/>
      <c r="M31" s="40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42" customHeight="1">
      <c r="A32" s="9">
        <v>31</v>
      </c>
      <c r="B32" s="9" t="s">
        <v>193</v>
      </c>
      <c r="C32" s="10" t="s">
        <v>182</v>
      </c>
      <c r="D32" s="2" t="s">
        <v>194</v>
      </c>
      <c r="E32" s="17" t="s">
        <v>102</v>
      </c>
      <c r="F32" s="40"/>
      <c r="G32" s="40"/>
      <c r="H32" s="40"/>
      <c r="I32" s="18" t="s">
        <v>195</v>
      </c>
      <c r="J32" s="40"/>
      <c r="K32" s="40"/>
      <c r="L32" s="40"/>
      <c r="M32" s="40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42" customHeight="1">
      <c r="A33" s="9">
        <v>32</v>
      </c>
      <c r="B33" s="9" t="s">
        <v>196</v>
      </c>
      <c r="C33" s="10" t="s">
        <v>197</v>
      </c>
      <c r="D33" s="2" t="s">
        <v>198</v>
      </c>
      <c r="E33" s="17" t="s">
        <v>102</v>
      </c>
      <c r="F33" s="40"/>
      <c r="G33" s="40"/>
      <c r="H33" s="40"/>
      <c r="I33" s="18" t="s">
        <v>199</v>
      </c>
      <c r="J33" s="40"/>
      <c r="K33" s="40"/>
      <c r="L33" s="40"/>
      <c r="M33" s="40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42" customHeight="1">
      <c r="A34" s="9">
        <v>33</v>
      </c>
      <c r="B34" s="9" t="s">
        <v>200</v>
      </c>
      <c r="C34" s="10" t="s">
        <v>197</v>
      </c>
      <c r="D34" s="2" t="s">
        <v>201</v>
      </c>
      <c r="E34" s="17" t="s">
        <v>102</v>
      </c>
      <c r="F34" s="40"/>
      <c r="G34" s="40"/>
      <c r="H34" s="40"/>
      <c r="I34" s="18" t="s">
        <v>202</v>
      </c>
      <c r="J34" s="40"/>
      <c r="K34" s="40"/>
      <c r="L34" s="40"/>
      <c r="M34" s="40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42" customHeight="1">
      <c r="A35" s="9">
        <v>34</v>
      </c>
      <c r="B35" s="9" t="s">
        <v>35</v>
      </c>
      <c r="C35" s="10" t="s">
        <v>197</v>
      </c>
      <c r="D35" s="2" t="s">
        <v>203</v>
      </c>
      <c r="E35" s="17" t="s">
        <v>102</v>
      </c>
      <c r="F35" s="40"/>
      <c r="G35" s="40"/>
      <c r="H35" s="40"/>
      <c r="I35" s="18" t="s">
        <v>204</v>
      </c>
      <c r="J35" s="40"/>
      <c r="K35" s="40"/>
      <c r="L35" s="40"/>
      <c r="M35" s="40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42" customHeight="1">
      <c r="A36" s="9">
        <v>35</v>
      </c>
      <c r="B36" s="9" t="s">
        <v>205</v>
      </c>
      <c r="C36" s="10" t="s">
        <v>197</v>
      </c>
      <c r="D36" s="2" t="s">
        <v>206</v>
      </c>
      <c r="E36" s="17" t="s">
        <v>102</v>
      </c>
      <c r="F36" s="40"/>
      <c r="G36" s="40"/>
      <c r="H36" s="40"/>
      <c r="I36" s="18" t="s">
        <v>207</v>
      </c>
      <c r="J36" s="40"/>
      <c r="K36" s="40"/>
      <c r="L36" s="40"/>
      <c r="M36" s="40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42" customHeight="1">
      <c r="A37" s="9">
        <v>36</v>
      </c>
      <c r="B37" s="9" t="s">
        <v>208</v>
      </c>
      <c r="C37" s="10" t="s">
        <v>197</v>
      </c>
      <c r="D37" s="2" t="s">
        <v>209</v>
      </c>
      <c r="E37" s="17" t="s">
        <v>102</v>
      </c>
      <c r="F37" s="40"/>
      <c r="G37" s="40"/>
      <c r="H37" s="40"/>
      <c r="I37" s="18" t="s">
        <v>210</v>
      </c>
      <c r="J37" s="40"/>
      <c r="K37" s="40"/>
      <c r="L37" s="40"/>
      <c r="M37" s="40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42" customHeight="1">
      <c r="A38" s="9">
        <v>37</v>
      </c>
      <c r="B38" s="9" t="s">
        <v>211</v>
      </c>
      <c r="C38" s="10" t="s">
        <v>197</v>
      </c>
      <c r="D38" s="2" t="s">
        <v>212</v>
      </c>
      <c r="E38" s="17" t="s">
        <v>102</v>
      </c>
      <c r="F38" s="40"/>
      <c r="G38" s="40"/>
      <c r="H38" s="40"/>
      <c r="I38" s="18" t="s">
        <v>213</v>
      </c>
      <c r="J38" s="40"/>
      <c r="K38" s="40"/>
      <c r="L38" s="40"/>
      <c r="M38" s="40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42" customHeight="1">
      <c r="A39" s="9">
        <v>38</v>
      </c>
      <c r="B39" s="9" t="s">
        <v>214</v>
      </c>
      <c r="C39" s="10" t="s">
        <v>197</v>
      </c>
      <c r="D39" s="2" t="s">
        <v>215</v>
      </c>
      <c r="E39" s="17" t="s">
        <v>102</v>
      </c>
      <c r="F39" s="40"/>
      <c r="G39" s="40"/>
      <c r="H39" s="40"/>
      <c r="I39" s="18" t="s">
        <v>216</v>
      </c>
      <c r="J39" s="40"/>
      <c r="K39" s="40"/>
      <c r="L39" s="40"/>
      <c r="M39" s="40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42" customHeight="1">
      <c r="A40" s="9">
        <v>39</v>
      </c>
      <c r="B40" s="9" t="s">
        <v>217</v>
      </c>
      <c r="C40" s="10" t="s">
        <v>218</v>
      </c>
      <c r="D40" s="2" t="s">
        <v>219</v>
      </c>
      <c r="E40" s="17" t="s">
        <v>102</v>
      </c>
      <c r="F40" s="40"/>
      <c r="G40" s="40"/>
      <c r="H40" s="40"/>
      <c r="I40" s="18" t="s">
        <v>220</v>
      </c>
      <c r="J40" s="40"/>
      <c r="K40" s="40"/>
      <c r="L40" s="40"/>
      <c r="M40" s="40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42" customHeight="1">
      <c r="A41" s="9">
        <v>40</v>
      </c>
      <c r="B41" s="9" t="s">
        <v>221</v>
      </c>
      <c r="C41" s="10" t="s">
        <v>218</v>
      </c>
      <c r="D41" s="2" t="s">
        <v>222</v>
      </c>
      <c r="E41" s="17" t="s">
        <v>102</v>
      </c>
      <c r="F41" s="40"/>
      <c r="G41" s="40"/>
      <c r="H41" s="40"/>
      <c r="I41" s="18" t="s">
        <v>223</v>
      </c>
      <c r="J41" s="40"/>
      <c r="K41" s="40"/>
      <c r="L41" s="40"/>
      <c r="M41" s="40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42" customHeight="1">
      <c r="A42" s="9">
        <v>41</v>
      </c>
      <c r="B42" s="9" t="s">
        <v>224</v>
      </c>
      <c r="C42" s="10" t="s">
        <v>218</v>
      </c>
      <c r="D42" s="2" t="s">
        <v>225</v>
      </c>
      <c r="E42" s="17" t="s">
        <v>102</v>
      </c>
      <c r="F42" s="40"/>
      <c r="G42" s="40"/>
      <c r="H42" s="40"/>
      <c r="I42" s="18" t="s">
        <v>226</v>
      </c>
      <c r="J42" s="40"/>
      <c r="K42" s="40"/>
      <c r="L42" s="40"/>
      <c r="M42" s="40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42" customHeight="1">
      <c r="A43" s="9">
        <v>42</v>
      </c>
      <c r="B43" s="9" t="s">
        <v>227</v>
      </c>
      <c r="C43" s="10" t="s">
        <v>218</v>
      </c>
      <c r="D43" s="2" t="s">
        <v>228</v>
      </c>
      <c r="E43" s="17" t="s">
        <v>102</v>
      </c>
      <c r="F43" s="40"/>
      <c r="G43" s="40"/>
      <c r="H43" s="40"/>
      <c r="I43" s="18" t="s">
        <v>229</v>
      </c>
      <c r="J43" s="40"/>
      <c r="K43" s="40"/>
      <c r="L43" s="40"/>
      <c r="M43" s="40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42" customHeight="1">
      <c r="A44" s="9">
        <v>43</v>
      </c>
      <c r="B44" s="9" t="s">
        <v>230</v>
      </c>
      <c r="C44" s="10" t="s">
        <v>218</v>
      </c>
      <c r="D44" s="2" t="s">
        <v>231</v>
      </c>
      <c r="E44" s="17" t="s">
        <v>102</v>
      </c>
      <c r="F44" s="40"/>
      <c r="G44" s="40"/>
      <c r="H44" s="40"/>
      <c r="I44" s="18" t="s">
        <v>232</v>
      </c>
      <c r="J44" s="40"/>
      <c r="K44" s="40"/>
      <c r="L44" s="40"/>
      <c r="M44" s="40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42" customHeight="1">
      <c r="A45" s="9">
        <v>44</v>
      </c>
      <c r="B45" s="9" t="s">
        <v>233</v>
      </c>
      <c r="C45" s="10" t="s">
        <v>218</v>
      </c>
      <c r="D45" s="2" t="s">
        <v>234</v>
      </c>
      <c r="E45" s="17" t="s">
        <v>102</v>
      </c>
      <c r="F45" s="40"/>
      <c r="G45" s="40"/>
      <c r="H45" s="40"/>
      <c r="I45" s="18" t="s">
        <v>235</v>
      </c>
      <c r="J45" s="40"/>
      <c r="K45" s="40"/>
      <c r="L45" s="40"/>
      <c r="M45" s="40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42" customHeight="1">
      <c r="A46" s="9">
        <v>45</v>
      </c>
      <c r="B46" s="9" t="s">
        <v>236</v>
      </c>
      <c r="C46" s="10" t="s">
        <v>237</v>
      </c>
      <c r="D46" s="2" t="s">
        <v>238</v>
      </c>
      <c r="E46" s="17" t="s">
        <v>102</v>
      </c>
      <c r="F46" s="40"/>
      <c r="G46" s="40"/>
      <c r="H46" s="40"/>
      <c r="I46" s="18" t="s">
        <v>239</v>
      </c>
      <c r="J46" s="40"/>
      <c r="K46" s="40"/>
      <c r="L46" s="40"/>
      <c r="M46" s="40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42" customHeight="1">
      <c r="A47" s="9">
        <v>46</v>
      </c>
      <c r="B47" s="9" t="s">
        <v>240</v>
      </c>
      <c r="C47" s="10" t="s">
        <v>237</v>
      </c>
      <c r="D47" s="2" t="s">
        <v>241</v>
      </c>
      <c r="E47" s="17" t="s">
        <v>102</v>
      </c>
      <c r="F47" s="40"/>
      <c r="G47" s="40"/>
      <c r="H47" s="40"/>
      <c r="I47" s="18" t="s">
        <v>242</v>
      </c>
      <c r="J47" s="40"/>
      <c r="K47" s="40"/>
      <c r="L47" s="40"/>
      <c r="M47" s="40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42" customHeight="1">
      <c r="A48" s="9">
        <v>47</v>
      </c>
      <c r="B48" s="9" t="s">
        <v>243</v>
      </c>
      <c r="C48" s="10" t="s">
        <v>237</v>
      </c>
      <c r="D48" s="2" t="s">
        <v>244</v>
      </c>
      <c r="E48" s="17" t="s">
        <v>102</v>
      </c>
      <c r="F48" s="40"/>
      <c r="G48" s="40"/>
      <c r="H48" s="40"/>
      <c r="I48" s="18" t="s">
        <v>245</v>
      </c>
      <c r="J48" s="40"/>
      <c r="K48" s="40"/>
      <c r="L48" s="40"/>
      <c r="M48" s="40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42" customHeight="1">
      <c r="A49" s="9">
        <v>48</v>
      </c>
      <c r="B49" s="9" t="s">
        <v>246</v>
      </c>
      <c r="C49" s="10" t="s">
        <v>237</v>
      </c>
      <c r="D49" s="2" t="s">
        <v>247</v>
      </c>
      <c r="E49" s="17" t="s">
        <v>102</v>
      </c>
      <c r="F49" s="40"/>
      <c r="G49" s="40"/>
      <c r="H49" s="40"/>
      <c r="I49" s="18" t="s">
        <v>248</v>
      </c>
      <c r="J49" s="40"/>
      <c r="K49" s="40"/>
      <c r="L49" s="40"/>
      <c r="M49" s="40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>
      <c r="A50" s="9"/>
      <c r="B50" s="9"/>
      <c r="C50" s="2"/>
      <c r="D50" s="2"/>
      <c r="E50" s="2"/>
      <c r="F50" s="10"/>
      <c r="G50" s="10"/>
      <c r="H50" s="10"/>
      <c r="I50" s="2"/>
      <c r="J50" s="10"/>
      <c r="K50" s="10"/>
      <c r="L50" s="10"/>
      <c r="M50" s="10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>
      <c r="A51" s="9"/>
      <c r="B51" s="9"/>
      <c r="C51" s="2"/>
      <c r="D51" s="2"/>
      <c r="E51" s="2"/>
      <c r="F51" s="10"/>
      <c r="G51" s="10"/>
      <c r="H51" s="10"/>
      <c r="I51" s="2"/>
      <c r="J51" s="10"/>
      <c r="K51" s="10"/>
      <c r="L51" s="10"/>
      <c r="M51" s="10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>
      <c r="A52" s="9"/>
      <c r="B52" s="9"/>
      <c r="C52" s="2"/>
      <c r="D52" s="2"/>
      <c r="E52" s="2"/>
      <c r="F52" s="10"/>
      <c r="G52" s="10"/>
      <c r="H52" s="10"/>
      <c r="I52" s="2"/>
      <c r="J52" s="10"/>
      <c r="K52" s="10"/>
      <c r="L52" s="10"/>
      <c r="M52" s="10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>
      <c r="A53" s="9"/>
      <c r="B53" s="9"/>
      <c r="C53" s="2"/>
      <c r="D53" s="2"/>
      <c r="E53" s="2"/>
      <c r="F53" s="10"/>
      <c r="G53" s="10"/>
      <c r="H53" s="10"/>
      <c r="I53" s="2"/>
      <c r="J53" s="10"/>
      <c r="K53" s="10"/>
      <c r="L53" s="10"/>
      <c r="M53" s="10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>
      <c r="A54" s="9"/>
      <c r="B54" s="9"/>
      <c r="C54" s="2"/>
      <c r="D54" s="2"/>
      <c r="E54" s="2"/>
      <c r="F54" s="10"/>
      <c r="G54" s="10"/>
      <c r="H54" s="10"/>
      <c r="I54" s="2"/>
      <c r="J54" s="10"/>
      <c r="K54" s="10"/>
      <c r="L54" s="10"/>
      <c r="M54" s="10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>
      <c r="A55" s="9"/>
      <c r="B55" s="9"/>
      <c r="C55" s="2"/>
      <c r="D55" s="2"/>
      <c r="E55" s="2"/>
      <c r="F55" s="10"/>
      <c r="G55" s="10"/>
      <c r="H55" s="10"/>
      <c r="I55" s="2"/>
      <c r="J55" s="10"/>
      <c r="K55" s="10"/>
      <c r="L55" s="10"/>
      <c r="M55" s="10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>
      <c r="A56" s="9"/>
      <c r="B56" s="9"/>
      <c r="C56" s="2"/>
      <c r="D56" s="2"/>
      <c r="E56" s="2"/>
      <c r="F56" s="10"/>
      <c r="G56" s="10"/>
      <c r="H56" s="10"/>
      <c r="I56" s="2"/>
      <c r="J56" s="10"/>
      <c r="K56" s="10"/>
      <c r="L56" s="10"/>
      <c r="M56" s="10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>
      <c r="A57" s="9"/>
      <c r="B57" s="9"/>
      <c r="C57" s="2"/>
      <c r="D57" s="2"/>
      <c r="E57" s="2"/>
      <c r="F57" s="10"/>
      <c r="G57" s="10"/>
      <c r="H57" s="10"/>
      <c r="I57" s="2"/>
      <c r="J57" s="10"/>
      <c r="K57" s="10"/>
      <c r="L57" s="10"/>
      <c r="M57" s="10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>
      <c r="A58" s="9"/>
      <c r="B58" s="9"/>
      <c r="C58" s="2"/>
      <c r="D58" s="2"/>
      <c r="E58" s="2"/>
      <c r="F58" s="10"/>
      <c r="G58" s="10"/>
      <c r="H58" s="10"/>
      <c r="I58" s="2"/>
      <c r="J58" s="10"/>
      <c r="K58" s="10"/>
      <c r="L58" s="10"/>
      <c r="M58" s="10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>
      <c r="A59" s="9"/>
      <c r="B59" s="9"/>
      <c r="C59" s="2"/>
      <c r="D59" s="2"/>
      <c r="E59" s="2"/>
      <c r="F59" s="10"/>
      <c r="G59" s="10"/>
      <c r="H59" s="10"/>
      <c r="I59" s="2"/>
      <c r="J59" s="10"/>
      <c r="K59" s="10"/>
      <c r="L59" s="10"/>
      <c r="M59" s="10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>
      <c r="A60" s="9"/>
      <c r="B60" s="9"/>
      <c r="C60" s="2"/>
      <c r="D60" s="2"/>
      <c r="E60" s="2"/>
      <c r="F60" s="10"/>
      <c r="G60" s="10"/>
      <c r="H60" s="10"/>
      <c r="I60" s="2"/>
      <c r="J60" s="10"/>
      <c r="K60" s="10"/>
      <c r="L60" s="10"/>
      <c r="M60" s="10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>
      <c r="A61" s="9"/>
      <c r="B61" s="9"/>
      <c r="C61" s="2"/>
      <c r="D61" s="2"/>
      <c r="E61" s="2"/>
      <c r="F61" s="10"/>
      <c r="G61" s="10"/>
      <c r="H61" s="10"/>
      <c r="I61" s="2"/>
      <c r="J61" s="10"/>
      <c r="K61" s="10"/>
      <c r="L61" s="10"/>
      <c r="M61" s="10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>
      <c r="A62" s="9"/>
      <c r="B62" s="9"/>
      <c r="C62" s="2"/>
      <c r="D62" s="2"/>
      <c r="E62" s="2"/>
      <c r="F62" s="10"/>
      <c r="G62" s="10"/>
      <c r="H62" s="10"/>
      <c r="I62" s="2"/>
      <c r="J62" s="10"/>
      <c r="K62" s="10"/>
      <c r="L62" s="10"/>
      <c r="M62" s="10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>
      <c r="A63" s="9"/>
      <c r="B63" s="9"/>
      <c r="C63" s="2"/>
      <c r="D63" s="2"/>
      <c r="E63" s="2"/>
      <c r="F63" s="10"/>
      <c r="G63" s="10"/>
      <c r="H63" s="10"/>
      <c r="I63" s="2"/>
      <c r="J63" s="10"/>
      <c r="K63" s="10"/>
      <c r="L63" s="10"/>
      <c r="M63" s="10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9"/>
      <c r="B64" s="9"/>
      <c r="C64" s="2"/>
      <c r="D64" s="2"/>
      <c r="E64" s="2"/>
      <c r="F64" s="10"/>
      <c r="G64" s="10"/>
      <c r="H64" s="10"/>
      <c r="I64" s="2"/>
      <c r="J64" s="10"/>
      <c r="K64" s="10"/>
      <c r="L64" s="10"/>
      <c r="M64" s="10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9"/>
      <c r="B65" s="9"/>
      <c r="C65" s="2"/>
      <c r="D65" s="2"/>
      <c r="E65" s="2"/>
      <c r="F65" s="10"/>
      <c r="G65" s="10"/>
      <c r="H65" s="10"/>
      <c r="I65" s="2"/>
      <c r="J65" s="10"/>
      <c r="K65" s="10"/>
      <c r="L65" s="10"/>
      <c r="M65" s="10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9"/>
      <c r="B66" s="9"/>
      <c r="C66" s="2"/>
      <c r="D66" s="2"/>
      <c r="E66" s="2"/>
      <c r="F66" s="10"/>
      <c r="G66" s="10"/>
      <c r="H66" s="10"/>
      <c r="I66" s="2"/>
      <c r="J66" s="10"/>
      <c r="K66" s="10"/>
      <c r="L66" s="10"/>
      <c r="M66" s="10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9"/>
      <c r="B67" s="9"/>
      <c r="C67" s="2"/>
      <c r="D67" s="2"/>
      <c r="E67" s="2"/>
      <c r="F67" s="10"/>
      <c r="G67" s="10"/>
      <c r="H67" s="10"/>
      <c r="I67" s="2"/>
      <c r="J67" s="10"/>
      <c r="K67" s="10"/>
      <c r="L67" s="10"/>
      <c r="M67" s="10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>
      <c r="A68" s="9"/>
      <c r="B68" s="9"/>
      <c r="C68" s="2"/>
      <c r="D68" s="2"/>
      <c r="E68" s="2"/>
      <c r="F68" s="10"/>
      <c r="G68" s="10"/>
      <c r="H68" s="10"/>
      <c r="I68" s="2"/>
      <c r="J68" s="10"/>
      <c r="K68" s="10"/>
      <c r="L68" s="10"/>
      <c r="M68" s="10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9"/>
      <c r="B69" s="9"/>
      <c r="C69" s="2"/>
      <c r="D69" s="2"/>
      <c r="E69" s="2"/>
      <c r="F69" s="10"/>
      <c r="G69" s="10"/>
      <c r="H69" s="10"/>
      <c r="I69" s="2"/>
      <c r="J69" s="10"/>
      <c r="K69" s="10"/>
      <c r="L69" s="10"/>
      <c r="M69" s="10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>
      <c r="A70" s="9"/>
      <c r="B70" s="9"/>
      <c r="C70" s="2"/>
      <c r="D70" s="2"/>
      <c r="E70" s="2"/>
      <c r="F70" s="10"/>
      <c r="G70" s="10"/>
      <c r="H70" s="10"/>
      <c r="I70" s="2"/>
      <c r="J70" s="10"/>
      <c r="K70" s="10"/>
      <c r="L70" s="10"/>
      <c r="M70" s="10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A71" s="9"/>
      <c r="B71" s="9"/>
      <c r="C71" s="2"/>
      <c r="D71" s="2"/>
      <c r="E71" s="2"/>
      <c r="F71" s="10"/>
      <c r="G71" s="10"/>
      <c r="H71" s="10"/>
      <c r="I71" s="2"/>
      <c r="J71" s="10"/>
      <c r="K71" s="10"/>
      <c r="L71" s="10"/>
      <c r="M71" s="10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>
      <c r="A72" s="9"/>
      <c r="B72" s="9"/>
      <c r="C72" s="2"/>
      <c r="D72" s="2"/>
      <c r="E72" s="2"/>
      <c r="F72" s="10"/>
      <c r="G72" s="10"/>
      <c r="H72" s="10"/>
      <c r="I72" s="2"/>
      <c r="J72" s="10"/>
      <c r="K72" s="10"/>
      <c r="L72" s="10"/>
      <c r="M72" s="10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A73" s="9"/>
      <c r="B73" s="9"/>
      <c r="C73" s="2"/>
      <c r="D73" s="2"/>
      <c r="E73" s="2"/>
      <c r="F73" s="10"/>
      <c r="G73" s="10"/>
      <c r="H73" s="10"/>
      <c r="I73" s="2"/>
      <c r="J73" s="10"/>
      <c r="K73" s="10"/>
      <c r="L73" s="10"/>
      <c r="M73" s="10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>
      <c r="A74" s="9"/>
      <c r="B74" s="9"/>
      <c r="C74" s="2"/>
      <c r="D74" s="2"/>
      <c r="E74" s="2"/>
      <c r="F74" s="10"/>
      <c r="G74" s="10"/>
      <c r="H74" s="10"/>
      <c r="I74" s="2"/>
      <c r="J74" s="10"/>
      <c r="K74" s="10"/>
      <c r="L74" s="10"/>
      <c r="M74" s="10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9"/>
      <c r="B75" s="9"/>
      <c r="C75" s="2"/>
      <c r="D75" s="2"/>
      <c r="E75" s="2"/>
      <c r="F75" s="10"/>
      <c r="G75" s="10"/>
      <c r="H75" s="10"/>
      <c r="I75" s="2"/>
      <c r="J75" s="10"/>
      <c r="K75" s="10"/>
      <c r="L75" s="10"/>
      <c r="M75" s="10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9"/>
      <c r="B76" s="9"/>
      <c r="C76" s="2"/>
      <c r="D76" s="2"/>
      <c r="E76" s="2"/>
      <c r="F76" s="10"/>
      <c r="G76" s="10"/>
      <c r="H76" s="10"/>
      <c r="I76" s="2"/>
      <c r="J76" s="10"/>
      <c r="K76" s="10"/>
      <c r="L76" s="10"/>
      <c r="M76" s="10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9"/>
      <c r="B77" s="9"/>
      <c r="C77" s="2"/>
      <c r="D77" s="2"/>
      <c r="E77" s="2"/>
      <c r="F77" s="10"/>
      <c r="G77" s="10"/>
      <c r="H77" s="10"/>
      <c r="I77" s="2"/>
      <c r="J77" s="10"/>
      <c r="K77" s="10"/>
      <c r="L77" s="10"/>
      <c r="M77" s="10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9"/>
      <c r="B78" s="9"/>
      <c r="C78" s="2"/>
      <c r="D78" s="2"/>
      <c r="E78" s="2"/>
      <c r="F78" s="10"/>
      <c r="G78" s="10"/>
      <c r="H78" s="10"/>
      <c r="I78" s="2"/>
      <c r="J78" s="10"/>
      <c r="K78" s="10"/>
      <c r="L78" s="10"/>
      <c r="M78" s="10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9"/>
      <c r="B79" s="9"/>
      <c r="C79" s="2"/>
      <c r="D79" s="2"/>
      <c r="E79" s="2"/>
      <c r="F79" s="10"/>
      <c r="G79" s="10"/>
      <c r="H79" s="10"/>
      <c r="I79" s="2"/>
      <c r="J79" s="10"/>
      <c r="K79" s="10"/>
      <c r="L79" s="10"/>
      <c r="M79" s="10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9"/>
      <c r="B80" s="9"/>
      <c r="C80" s="2"/>
      <c r="D80" s="2"/>
      <c r="E80" s="2"/>
      <c r="F80" s="10"/>
      <c r="G80" s="10"/>
      <c r="H80" s="10"/>
      <c r="I80" s="2"/>
      <c r="J80" s="10"/>
      <c r="K80" s="10"/>
      <c r="L80" s="10"/>
      <c r="M80" s="10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9"/>
      <c r="B81" s="9"/>
      <c r="C81" s="2"/>
      <c r="D81" s="2"/>
      <c r="E81" s="2"/>
      <c r="F81" s="10"/>
      <c r="G81" s="10"/>
      <c r="H81" s="10"/>
      <c r="I81" s="2"/>
      <c r="J81" s="10"/>
      <c r="K81" s="10"/>
      <c r="L81" s="10"/>
      <c r="M81" s="10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9"/>
      <c r="B82" s="9"/>
      <c r="C82" s="2"/>
      <c r="D82" s="2"/>
      <c r="E82" s="2"/>
      <c r="F82" s="10"/>
      <c r="G82" s="10"/>
      <c r="H82" s="10"/>
      <c r="I82" s="2"/>
      <c r="J82" s="10"/>
      <c r="K82" s="10"/>
      <c r="L82" s="10"/>
      <c r="M82" s="10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9"/>
      <c r="B83" s="9"/>
      <c r="C83" s="2"/>
      <c r="D83" s="2"/>
      <c r="E83" s="2"/>
      <c r="F83" s="10"/>
      <c r="G83" s="10"/>
      <c r="H83" s="10"/>
      <c r="I83" s="2"/>
      <c r="J83" s="10"/>
      <c r="K83" s="10"/>
      <c r="L83" s="10"/>
      <c r="M83" s="10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9"/>
      <c r="B84" s="9"/>
      <c r="C84" s="2"/>
      <c r="D84" s="2"/>
      <c r="E84" s="2"/>
      <c r="F84" s="10"/>
      <c r="G84" s="10"/>
      <c r="H84" s="10"/>
      <c r="I84" s="2"/>
      <c r="J84" s="10"/>
      <c r="K84" s="10"/>
      <c r="L84" s="10"/>
      <c r="M84" s="10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9"/>
      <c r="B85" s="9"/>
      <c r="C85" s="2"/>
      <c r="D85" s="2"/>
      <c r="E85" s="2"/>
      <c r="F85" s="10"/>
      <c r="G85" s="10"/>
      <c r="H85" s="10"/>
      <c r="I85" s="2"/>
      <c r="J85" s="10"/>
      <c r="K85" s="10"/>
      <c r="L85" s="10"/>
      <c r="M85" s="10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9"/>
      <c r="B86" s="9"/>
      <c r="C86" s="2"/>
      <c r="D86" s="2"/>
      <c r="E86" s="2"/>
      <c r="F86" s="10"/>
      <c r="G86" s="10"/>
      <c r="H86" s="10"/>
      <c r="I86" s="2"/>
      <c r="J86" s="10"/>
      <c r="K86" s="10"/>
      <c r="L86" s="10"/>
      <c r="M86" s="10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9"/>
      <c r="B87" s="9"/>
      <c r="C87" s="2"/>
      <c r="D87" s="2"/>
      <c r="E87" s="2"/>
      <c r="F87" s="10"/>
      <c r="G87" s="10"/>
      <c r="H87" s="10"/>
      <c r="I87" s="2"/>
      <c r="J87" s="10"/>
      <c r="K87" s="10"/>
      <c r="L87" s="10"/>
      <c r="M87" s="10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9"/>
      <c r="B88" s="9"/>
      <c r="C88" s="2"/>
      <c r="D88" s="2"/>
      <c r="E88" s="2"/>
      <c r="F88" s="10"/>
      <c r="G88" s="10"/>
      <c r="H88" s="10"/>
      <c r="I88" s="2"/>
      <c r="J88" s="10"/>
      <c r="K88" s="10"/>
      <c r="L88" s="10"/>
      <c r="M88" s="10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9"/>
      <c r="B89" s="9"/>
      <c r="C89" s="2"/>
      <c r="D89" s="2"/>
      <c r="E89" s="2"/>
      <c r="F89" s="10"/>
      <c r="G89" s="10"/>
      <c r="H89" s="10"/>
      <c r="I89" s="2"/>
      <c r="J89" s="10"/>
      <c r="K89" s="10"/>
      <c r="L89" s="10"/>
      <c r="M89" s="10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9"/>
      <c r="B90" s="9"/>
      <c r="C90" s="2"/>
      <c r="D90" s="2"/>
      <c r="E90" s="2"/>
      <c r="F90" s="10"/>
      <c r="G90" s="10"/>
      <c r="H90" s="10"/>
      <c r="I90" s="2"/>
      <c r="J90" s="10"/>
      <c r="K90" s="10"/>
      <c r="L90" s="10"/>
      <c r="M90" s="10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9"/>
      <c r="B91" s="9"/>
      <c r="C91" s="2"/>
      <c r="D91" s="2"/>
      <c r="E91" s="2"/>
      <c r="F91" s="10"/>
      <c r="G91" s="10"/>
      <c r="H91" s="10"/>
      <c r="I91" s="2"/>
      <c r="J91" s="10"/>
      <c r="K91" s="10"/>
      <c r="L91" s="10"/>
      <c r="M91" s="10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9"/>
      <c r="B92" s="9"/>
      <c r="C92" s="2"/>
      <c r="D92" s="2"/>
      <c r="E92" s="2"/>
      <c r="F92" s="10"/>
      <c r="G92" s="10"/>
      <c r="H92" s="10"/>
      <c r="I92" s="2"/>
      <c r="J92" s="10"/>
      <c r="K92" s="10"/>
      <c r="L92" s="10"/>
      <c r="M92" s="10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9"/>
      <c r="B93" s="9"/>
      <c r="C93" s="2"/>
      <c r="D93" s="2"/>
      <c r="E93" s="2"/>
      <c r="F93" s="10"/>
      <c r="G93" s="10"/>
      <c r="H93" s="10"/>
      <c r="I93" s="2"/>
      <c r="J93" s="10"/>
      <c r="K93" s="10"/>
      <c r="L93" s="10"/>
      <c r="M93" s="10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>
      <c r="A94" s="9"/>
      <c r="B94" s="9"/>
      <c r="C94" s="2"/>
      <c r="D94" s="2"/>
      <c r="E94" s="2"/>
      <c r="F94" s="10"/>
      <c r="G94" s="10"/>
      <c r="H94" s="10"/>
      <c r="I94" s="2"/>
      <c r="J94" s="10"/>
      <c r="K94" s="10"/>
      <c r="L94" s="10"/>
      <c r="M94" s="10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>
      <c r="A95" s="9"/>
      <c r="B95" s="9"/>
      <c r="C95" s="2"/>
      <c r="D95" s="2"/>
      <c r="E95" s="2"/>
      <c r="F95" s="10"/>
      <c r="G95" s="10"/>
      <c r="H95" s="10"/>
      <c r="I95" s="2"/>
      <c r="J95" s="10"/>
      <c r="K95" s="10"/>
      <c r="L95" s="10"/>
      <c r="M95" s="10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>
      <c r="A96" s="9"/>
      <c r="B96" s="9"/>
      <c r="C96" s="2"/>
      <c r="D96" s="2"/>
      <c r="E96" s="2"/>
      <c r="F96" s="10"/>
      <c r="G96" s="10"/>
      <c r="H96" s="10"/>
      <c r="I96" s="2"/>
      <c r="J96" s="10"/>
      <c r="K96" s="10"/>
      <c r="L96" s="10"/>
      <c r="M96" s="10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>
      <c r="A97" s="9"/>
      <c r="B97" s="9"/>
      <c r="C97" s="2"/>
      <c r="D97" s="2"/>
      <c r="E97" s="2"/>
      <c r="F97" s="10"/>
      <c r="G97" s="10"/>
      <c r="H97" s="10"/>
      <c r="I97" s="2"/>
      <c r="J97" s="10"/>
      <c r="K97" s="10"/>
      <c r="L97" s="10"/>
      <c r="M97" s="10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>
      <c r="A98" s="9"/>
      <c r="B98" s="9"/>
      <c r="C98" s="2"/>
      <c r="D98" s="2"/>
      <c r="E98" s="2"/>
      <c r="F98" s="10"/>
      <c r="G98" s="10"/>
      <c r="H98" s="10"/>
      <c r="I98" s="2"/>
      <c r="J98" s="10"/>
      <c r="K98" s="10"/>
      <c r="L98" s="10"/>
      <c r="M98" s="10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>
      <c r="A99" s="9"/>
      <c r="B99" s="9"/>
      <c r="C99" s="2"/>
      <c r="D99" s="2"/>
      <c r="E99" s="2"/>
      <c r="F99" s="10"/>
      <c r="G99" s="10"/>
      <c r="H99" s="10"/>
      <c r="I99" s="2"/>
      <c r="J99" s="10"/>
      <c r="K99" s="10"/>
      <c r="L99" s="10"/>
      <c r="M99" s="10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>
      <c r="A100" s="9"/>
      <c r="B100" s="9"/>
      <c r="C100" s="2"/>
      <c r="D100" s="2"/>
      <c r="E100" s="2"/>
      <c r="F100" s="10"/>
      <c r="G100" s="10"/>
      <c r="H100" s="10"/>
      <c r="I100" s="2"/>
      <c r="J100" s="10"/>
      <c r="K100" s="10"/>
      <c r="L100" s="10"/>
      <c r="M100" s="10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>
      <c r="A101" s="9"/>
      <c r="B101" s="9"/>
      <c r="C101" s="2"/>
      <c r="D101" s="2"/>
      <c r="E101" s="2"/>
      <c r="F101" s="10"/>
      <c r="G101" s="10"/>
      <c r="H101" s="10"/>
      <c r="I101" s="2"/>
      <c r="J101" s="10"/>
      <c r="K101" s="10"/>
      <c r="L101" s="10"/>
      <c r="M101" s="10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>
      <c r="A102" s="9"/>
      <c r="B102" s="9"/>
      <c r="C102" s="2"/>
      <c r="D102" s="2"/>
      <c r="E102" s="2"/>
      <c r="F102" s="10"/>
      <c r="G102" s="10"/>
      <c r="H102" s="10"/>
      <c r="I102" s="2"/>
      <c r="J102" s="10"/>
      <c r="K102" s="10"/>
      <c r="L102" s="10"/>
      <c r="M102" s="10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>
      <c r="A103" s="9"/>
      <c r="B103" s="9"/>
      <c r="C103" s="2"/>
      <c r="D103" s="2"/>
      <c r="E103" s="2"/>
      <c r="F103" s="10"/>
      <c r="G103" s="10"/>
      <c r="H103" s="10"/>
      <c r="I103" s="2"/>
      <c r="J103" s="10"/>
      <c r="K103" s="10"/>
      <c r="L103" s="10"/>
      <c r="M103" s="10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>
      <c r="A104" s="9"/>
      <c r="B104" s="9"/>
      <c r="C104" s="2"/>
      <c r="D104" s="2"/>
      <c r="E104" s="2"/>
      <c r="F104" s="10"/>
      <c r="G104" s="10"/>
      <c r="H104" s="10"/>
      <c r="I104" s="2"/>
      <c r="J104" s="10"/>
      <c r="K104" s="10"/>
      <c r="L104" s="10"/>
      <c r="M104" s="10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>
      <c r="A105" s="9"/>
      <c r="B105" s="9"/>
      <c r="C105" s="2"/>
      <c r="D105" s="2"/>
      <c r="E105" s="2"/>
      <c r="F105" s="10"/>
      <c r="G105" s="10"/>
      <c r="H105" s="10"/>
      <c r="I105" s="2"/>
      <c r="J105" s="10"/>
      <c r="K105" s="10"/>
      <c r="L105" s="10"/>
      <c r="M105" s="10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>
      <c r="A106" s="9"/>
      <c r="B106" s="9"/>
      <c r="C106" s="2"/>
      <c r="D106" s="2"/>
      <c r="E106" s="2"/>
      <c r="F106" s="10"/>
      <c r="G106" s="10"/>
      <c r="H106" s="10"/>
      <c r="I106" s="2"/>
      <c r="J106" s="10"/>
      <c r="K106" s="10"/>
      <c r="L106" s="10"/>
      <c r="M106" s="10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>
      <c r="A107" s="9"/>
      <c r="B107" s="9"/>
      <c r="C107" s="2"/>
      <c r="D107" s="2"/>
      <c r="E107" s="2"/>
      <c r="F107" s="10"/>
      <c r="G107" s="10"/>
      <c r="H107" s="10"/>
      <c r="I107" s="2"/>
      <c r="J107" s="10"/>
      <c r="K107" s="10"/>
      <c r="L107" s="10"/>
      <c r="M107" s="10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>
      <c r="A108" s="9"/>
      <c r="B108" s="9"/>
      <c r="C108" s="2"/>
      <c r="D108" s="2"/>
      <c r="E108" s="2"/>
      <c r="F108" s="10"/>
      <c r="G108" s="10"/>
      <c r="H108" s="10"/>
      <c r="I108" s="2"/>
      <c r="J108" s="10"/>
      <c r="K108" s="10"/>
      <c r="L108" s="10"/>
      <c r="M108" s="10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>
      <c r="A109" s="9"/>
      <c r="B109" s="9"/>
      <c r="C109" s="2"/>
      <c r="D109" s="2"/>
      <c r="E109" s="2"/>
      <c r="F109" s="10"/>
      <c r="G109" s="10"/>
      <c r="H109" s="10"/>
      <c r="I109" s="2"/>
      <c r="J109" s="10"/>
      <c r="K109" s="10"/>
      <c r="L109" s="10"/>
      <c r="M109" s="10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>
      <c r="A110" s="9"/>
      <c r="B110" s="9"/>
      <c r="C110" s="2"/>
      <c r="D110" s="2"/>
      <c r="E110" s="2"/>
      <c r="F110" s="10"/>
      <c r="G110" s="10"/>
      <c r="H110" s="10"/>
      <c r="I110" s="2"/>
      <c r="J110" s="10"/>
      <c r="K110" s="10"/>
      <c r="L110" s="10"/>
      <c r="M110" s="10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>
      <c r="A111" s="9"/>
      <c r="B111" s="9"/>
      <c r="C111" s="2"/>
      <c r="D111" s="2"/>
      <c r="E111" s="2"/>
      <c r="F111" s="10"/>
      <c r="G111" s="10"/>
      <c r="H111" s="10"/>
      <c r="I111" s="2"/>
      <c r="J111" s="10"/>
      <c r="K111" s="10"/>
      <c r="L111" s="10"/>
      <c r="M111" s="10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>
      <c r="A112" s="9"/>
      <c r="B112" s="9"/>
      <c r="C112" s="2"/>
      <c r="D112" s="2"/>
      <c r="E112" s="2"/>
      <c r="F112" s="10"/>
      <c r="G112" s="10"/>
      <c r="H112" s="10"/>
      <c r="I112" s="2"/>
      <c r="J112" s="10"/>
      <c r="K112" s="10"/>
      <c r="L112" s="10"/>
      <c r="M112" s="10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>
      <c r="A113" s="9"/>
      <c r="B113" s="9"/>
      <c r="C113" s="2"/>
      <c r="D113" s="2"/>
      <c r="E113" s="2"/>
      <c r="F113" s="10"/>
      <c r="G113" s="10"/>
      <c r="H113" s="10"/>
      <c r="I113" s="2"/>
      <c r="J113" s="10"/>
      <c r="K113" s="10"/>
      <c r="L113" s="10"/>
      <c r="M113" s="10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>
      <c r="A114" s="9"/>
      <c r="B114" s="9"/>
      <c r="C114" s="2"/>
      <c r="D114" s="2"/>
      <c r="E114" s="2"/>
      <c r="F114" s="10"/>
      <c r="G114" s="10"/>
      <c r="H114" s="10"/>
      <c r="I114" s="2"/>
      <c r="J114" s="10"/>
      <c r="K114" s="10"/>
      <c r="L114" s="10"/>
      <c r="M114" s="10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>
      <c r="A115" s="9"/>
      <c r="B115" s="9"/>
      <c r="C115" s="2"/>
      <c r="D115" s="2"/>
      <c r="E115" s="2"/>
      <c r="F115" s="10"/>
      <c r="G115" s="10"/>
      <c r="H115" s="10"/>
      <c r="I115" s="2"/>
      <c r="J115" s="10"/>
      <c r="K115" s="10"/>
      <c r="L115" s="10"/>
      <c r="M115" s="10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>
      <c r="A116" s="9"/>
      <c r="B116" s="9"/>
      <c r="C116" s="2"/>
      <c r="D116" s="2"/>
      <c r="E116" s="2"/>
      <c r="F116" s="10"/>
      <c r="G116" s="10"/>
      <c r="H116" s="10"/>
      <c r="I116" s="2"/>
      <c r="J116" s="10"/>
      <c r="K116" s="10"/>
      <c r="L116" s="10"/>
      <c r="M116" s="10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>
      <c r="A117" s="9"/>
      <c r="B117" s="9"/>
      <c r="C117" s="2"/>
      <c r="D117" s="2"/>
      <c r="E117" s="2"/>
      <c r="F117" s="10"/>
      <c r="G117" s="10"/>
      <c r="H117" s="10"/>
      <c r="I117" s="2"/>
      <c r="J117" s="10"/>
      <c r="K117" s="10"/>
      <c r="L117" s="10"/>
      <c r="M117" s="10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>
      <c r="A118" s="9"/>
      <c r="B118" s="9"/>
      <c r="C118" s="2"/>
      <c r="D118" s="2"/>
      <c r="E118" s="2"/>
      <c r="F118" s="10"/>
      <c r="G118" s="10"/>
      <c r="H118" s="10"/>
      <c r="I118" s="2"/>
      <c r="J118" s="10"/>
      <c r="K118" s="10"/>
      <c r="L118" s="10"/>
      <c r="M118" s="10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>
      <c r="A119" s="9"/>
      <c r="B119" s="9"/>
      <c r="C119" s="2"/>
      <c r="D119" s="2"/>
      <c r="E119" s="2"/>
      <c r="F119" s="10"/>
      <c r="G119" s="10"/>
      <c r="H119" s="10"/>
      <c r="I119" s="2"/>
      <c r="J119" s="10"/>
      <c r="K119" s="10"/>
      <c r="L119" s="10"/>
      <c r="M119" s="10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>
      <c r="A120" s="9"/>
      <c r="B120" s="9"/>
      <c r="C120" s="2"/>
      <c r="D120" s="2"/>
      <c r="E120" s="2"/>
      <c r="F120" s="10"/>
      <c r="G120" s="10"/>
      <c r="H120" s="10"/>
      <c r="I120" s="2"/>
      <c r="J120" s="10"/>
      <c r="K120" s="10"/>
      <c r="L120" s="10"/>
      <c r="M120" s="10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</sheetData>
  <sheetProtection algorithmName="SHA-512" hashValue="cqylrFMNyjsdw/M90nXNE+S8rIMUlaD7HyC3CNHupoYsn6i0wtUWaPos/vRURoZRLW4c57ZpcleknE6efmGS0w==" saltValue="2YTFuc/xPq0BhGzorpHeFg==" spinCount="100000" sheet="1" objects="1" scenarios="1"/>
  <conditionalFormatting sqref="F2:F13">
    <cfRule type="expression" dxfId="19" priority="1">
      <formula>F2="C"</formula>
    </cfRule>
  </conditionalFormatting>
  <conditionalFormatting sqref="F14:F49">
    <cfRule type="expression" dxfId="18" priority="9">
      <formula>F14="C"</formula>
    </cfRule>
  </conditionalFormatting>
  <conditionalFormatting sqref="G2:G13">
    <cfRule type="expression" dxfId="17" priority="2">
      <formula>G2="No implementado"</formula>
    </cfRule>
    <cfRule type="expression" dxfId="16" priority="3">
      <formula>G2="Parcialmente implementado"</formula>
    </cfRule>
    <cfRule type="expression" dxfId="15" priority="4">
      <formula>G2="Implementado"</formula>
    </cfRule>
  </conditionalFormatting>
  <conditionalFormatting sqref="G14:G49">
    <cfRule type="expression" dxfId="14" priority="10">
      <formula>G14="No implementado"</formula>
    </cfRule>
    <cfRule type="expression" dxfId="13" priority="11">
      <formula>G14="Parcialmente implementado"</formula>
    </cfRule>
    <cfRule type="expression" dxfId="12" priority="12">
      <formula>G14="Implementado"</formula>
    </cfRule>
  </conditionalFormatting>
  <dataValidations count="3">
    <dataValidation type="list" sqref="F2:F49" xr:uid="{CE612458-18AC-4C2E-BE2C-4684A03B1C3E}">
      <formula1>"A,B,C"</formula1>
    </dataValidation>
    <dataValidation type="list" sqref="G2:G49" xr:uid="{00351105-A1D6-46A8-8BA7-994231FD161D}">
      <formula1>"Implementado,Parcialmente implementado,No implementado,No aplica"</formula1>
    </dataValidation>
    <dataValidation type="list" sqref="J2:J49" xr:uid="{1EE0EE22-7AD4-4F44-9CAF-4A0A4749579C}">
      <formula1>"Sí,No,En integración"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40"/>
  <sheetViews>
    <sheetView topLeftCell="D1" zoomScale="55" zoomScaleNormal="55" workbookViewId="0">
      <selection activeCell="D36" sqref="D36"/>
    </sheetView>
  </sheetViews>
  <sheetFormatPr baseColWidth="10" defaultColWidth="9" defaultRowHeight="14.25"/>
  <cols>
    <col min="1" max="1" width="7" customWidth="1"/>
    <col min="2" max="2" width="12" customWidth="1"/>
    <col min="3" max="3" width="35" customWidth="1"/>
    <col min="4" max="4" width="42" customWidth="1"/>
    <col min="5" max="5" width="55" customWidth="1"/>
    <col min="6" max="6" width="10" customWidth="1"/>
    <col min="7" max="7" width="24" customWidth="1"/>
    <col min="8" max="8" width="18" style="12" customWidth="1"/>
    <col min="9" max="11" width="15" style="12" customWidth="1"/>
    <col min="12" max="12" width="20" style="12" customWidth="1"/>
    <col min="13" max="13" width="48" customWidth="1"/>
    <col min="14" max="14" width="38" style="12" customWidth="1"/>
    <col min="15" max="15" width="42" style="12" customWidth="1"/>
    <col min="16" max="16" width="32" style="12" customWidth="1"/>
    <col min="17" max="17" width="27.125" style="12" bestFit="1" customWidth="1"/>
  </cols>
  <sheetData>
    <row r="1" spans="1:17" ht="45" customHeight="1">
      <c r="A1" s="5" t="s">
        <v>87</v>
      </c>
      <c r="B1" s="5" t="s">
        <v>23</v>
      </c>
      <c r="C1" s="5" t="s">
        <v>290</v>
      </c>
      <c r="D1" s="5" t="s">
        <v>303</v>
      </c>
      <c r="E1" s="5" t="s">
        <v>304</v>
      </c>
      <c r="F1" s="5" t="s">
        <v>299</v>
      </c>
      <c r="G1" s="5" t="s">
        <v>305</v>
      </c>
      <c r="H1" s="5" t="s">
        <v>91</v>
      </c>
      <c r="I1" s="5" t="s">
        <v>306</v>
      </c>
      <c r="J1" s="5" t="s">
        <v>295</v>
      </c>
      <c r="K1" s="5" t="s">
        <v>296</v>
      </c>
      <c r="L1" s="5" t="s">
        <v>307</v>
      </c>
      <c r="M1" s="5" t="s">
        <v>308</v>
      </c>
      <c r="N1" s="5" t="s">
        <v>309</v>
      </c>
      <c r="O1" s="5" t="s">
        <v>310</v>
      </c>
      <c r="P1" s="5" t="s">
        <v>98</v>
      </c>
      <c r="Q1" s="8" t="s">
        <v>311</v>
      </c>
    </row>
    <row r="2" spans="1:17" ht="45" customHeight="1">
      <c r="A2" s="2">
        <v>1</v>
      </c>
      <c r="B2" s="2" t="s">
        <v>312</v>
      </c>
      <c r="C2" s="2" t="s">
        <v>100</v>
      </c>
      <c r="D2" s="2" t="s">
        <v>313</v>
      </c>
      <c r="E2" s="17" t="s">
        <v>314</v>
      </c>
      <c r="F2" s="17" t="s">
        <v>315</v>
      </c>
      <c r="G2" s="17" t="s">
        <v>316</v>
      </c>
      <c r="H2" s="42"/>
      <c r="I2" s="42"/>
      <c r="J2" s="42"/>
      <c r="K2" s="43"/>
      <c r="L2" s="40"/>
      <c r="M2" s="18" t="s">
        <v>317</v>
      </c>
      <c r="N2" s="42"/>
      <c r="O2" s="42"/>
      <c r="P2" s="42"/>
      <c r="Q2" s="19" t="str">
        <f>IF('02_Datos_Generales'!$B$16="","Seleccione tipo de participante",IF('02_Datos_Generales'!$B$16="Mina",Matriz_Aplicabilidad!D5,IF('02_Datos_Generales'!$B$16="Planta",Matriz_Aplicabilidad!E5,IF('02_Datos_Generales'!$B$16="Proveedor",Matriz_Aplicabilidad!F5,IF('02_Datos_Generales'!$B$16="Contratista",Matriz_Aplicabilidad!G5,"")))))</f>
        <v>Seleccione tipo de participante</v>
      </c>
    </row>
    <row r="3" spans="1:17" ht="45" customHeight="1">
      <c r="A3" s="2">
        <v>2</v>
      </c>
      <c r="B3" s="2" t="s">
        <v>318</v>
      </c>
      <c r="C3" s="2" t="s">
        <v>100</v>
      </c>
      <c r="D3" s="2" t="s">
        <v>319</v>
      </c>
      <c r="E3" s="17" t="s">
        <v>320</v>
      </c>
      <c r="F3" s="17" t="s">
        <v>315</v>
      </c>
      <c r="G3" s="17" t="s">
        <v>316</v>
      </c>
      <c r="H3" s="42"/>
      <c r="I3" s="42"/>
      <c r="J3" s="44"/>
      <c r="K3" s="44"/>
      <c r="L3" s="40"/>
      <c r="M3" s="18" t="s">
        <v>321</v>
      </c>
      <c r="N3" s="42"/>
      <c r="O3" s="42"/>
      <c r="P3" s="42"/>
      <c r="Q3" s="19" t="str">
        <f>IF('02_Datos_Generales'!$B$16="","Seleccione tipo de participante",IF('02_Datos_Generales'!$B$16="Mina",Matriz_Aplicabilidad!D6,IF('02_Datos_Generales'!$B$16="Planta",Matriz_Aplicabilidad!E6,IF('02_Datos_Generales'!$B$16="Proveedor",Matriz_Aplicabilidad!F6,IF('02_Datos_Generales'!$B$16="Contratista",Matriz_Aplicabilidad!G6,"")))))</f>
        <v>Seleccione tipo de participante</v>
      </c>
    </row>
    <row r="4" spans="1:17" ht="45" customHeight="1">
      <c r="A4" s="2">
        <v>3</v>
      </c>
      <c r="B4" s="2" t="s">
        <v>322</v>
      </c>
      <c r="C4" s="2" t="s">
        <v>100</v>
      </c>
      <c r="D4" s="2" t="s">
        <v>323</v>
      </c>
      <c r="E4" s="17" t="s">
        <v>324</v>
      </c>
      <c r="F4" s="17" t="s">
        <v>315</v>
      </c>
      <c r="G4" s="17" t="s">
        <v>316</v>
      </c>
      <c r="H4" s="42"/>
      <c r="I4" s="42"/>
      <c r="J4" s="42"/>
      <c r="K4" s="43"/>
      <c r="L4" s="40"/>
      <c r="M4" s="18" t="s">
        <v>325</v>
      </c>
      <c r="N4" s="42"/>
      <c r="O4" s="42"/>
      <c r="P4" s="42"/>
      <c r="Q4" s="19" t="str">
        <f>IF('02_Datos_Generales'!$B$16="","Seleccione tipo de participante",IF('02_Datos_Generales'!$B$16="Mina",Matriz_Aplicabilidad!D7,IF('02_Datos_Generales'!$B$16="Planta",Matriz_Aplicabilidad!E7,IF('02_Datos_Generales'!$B$16="Proveedor",Matriz_Aplicabilidad!F7,IF('02_Datos_Generales'!$B$16="Contratista",Matriz_Aplicabilidad!G7,"")))))</f>
        <v>Seleccione tipo de participante</v>
      </c>
    </row>
    <row r="5" spans="1:17" ht="45" customHeight="1">
      <c r="A5" s="2">
        <v>4</v>
      </c>
      <c r="B5" s="2" t="s">
        <v>326</v>
      </c>
      <c r="C5" s="2" t="s">
        <v>119</v>
      </c>
      <c r="D5" s="2" t="s">
        <v>327</v>
      </c>
      <c r="E5" s="17" t="s">
        <v>328</v>
      </c>
      <c r="F5" s="17" t="s">
        <v>315</v>
      </c>
      <c r="G5" s="17" t="s">
        <v>329</v>
      </c>
      <c r="H5" s="42"/>
      <c r="I5" s="42"/>
      <c r="J5" s="42"/>
      <c r="K5" s="42"/>
      <c r="L5" s="40"/>
      <c r="M5" s="18" t="s">
        <v>330</v>
      </c>
      <c r="N5" s="42"/>
      <c r="O5" s="42"/>
      <c r="P5" s="42"/>
      <c r="Q5" s="19" t="str">
        <f>IF('02_Datos_Generales'!$B$16="","Seleccione tipo de participante",IF('02_Datos_Generales'!$B$16="Mina",Matriz_Aplicabilidad!D8,IF('02_Datos_Generales'!$B$16="Planta",Matriz_Aplicabilidad!E8,IF('02_Datos_Generales'!$B$16="Proveedor",Matriz_Aplicabilidad!F8,IF('02_Datos_Generales'!$B$16="Contratista",Matriz_Aplicabilidad!G8,"")))))</f>
        <v>Seleccione tipo de participante</v>
      </c>
    </row>
    <row r="6" spans="1:17" ht="45" customHeight="1">
      <c r="A6" s="2">
        <v>5</v>
      </c>
      <c r="B6" s="2" t="s">
        <v>331</v>
      </c>
      <c r="C6" s="2" t="s">
        <v>119</v>
      </c>
      <c r="D6" s="2" t="s">
        <v>332</v>
      </c>
      <c r="E6" s="17" t="s">
        <v>333</v>
      </c>
      <c r="F6" s="17" t="s">
        <v>315</v>
      </c>
      <c r="G6" s="17" t="s">
        <v>316</v>
      </c>
      <c r="H6" s="42"/>
      <c r="I6" s="44"/>
      <c r="J6" s="44"/>
      <c r="K6" s="44"/>
      <c r="L6" s="40"/>
      <c r="M6" s="18" t="s">
        <v>334</v>
      </c>
      <c r="N6" s="42"/>
      <c r="O6" s="42"/>
      <c r="P6" s="42"/>
      <c r="Q6" s="19" t="str">
        <f>IF('02_Datos_Generales'!$B$16="","Seleccione tipo de participante",IF('02_Datos_Generales'!$B$16="Mina",Matriz_Aplicabilidad!D9,IF('02_Datos_Generales'!$B$16="Planta",Matriz_Aplicabilidad!E9,IF('02_Datos_Generales'!$B$16="Proveedor",Matriz_Aplicabilidad!F9,IF('02_Datos_Generales'!$B$16="Contratista",Matriz_Aplicabilidad!G9,"")))))</f>
        <v>Seleccione tipo de participante</v>
      </c>
    </row>
    <row r="7" spans="1:17" ht="45" customHeight="1">
      <c r="A7" s="2">
        <v>6</v>
      </c>
      <c r="B7" s="2" t="s">
        <v>335</v>
      </c>
      <c r="C7" s="2" t="s">
        <v>119</v>
      </c>
      <c r="D7" s="2" t="s">
        <v>336</v>
      </c>
      <c r="E7" s="17" t="s">
        <v>337</v>
      </c>
      <c r="F7" s="17" t="s">
        <v>315</v>
      </c>
      <c r="G7" s="17" t="s">
        <v>316</v>
      </c>
      <c r="H7" s="42"/>
      <c r="I7" s="44"/>
      <c r="J7" s="44"/>
      <c r="K7" s="44"/>
      <c r="L7" s="40"/>
      <c r="M7" s="18" t="s">
        <v>338</v>
      </c>
      <c r="N7" s="42"/>
      <c r="O7" s="42"/>
      <c r="P7" s="42"/>
      <c r="Q7" s="19" t="str">
        <f>IF('02_Datos_Generales'!$B$16="","Seleccione tipo de participante",IF('02_Datos_Generales'!$B$16="Mina",Matriz_Aplicabilidad!D10,IF('02_Datos_Generales'!$B$16="Planta",Matriz_Aplicabilidad!E10,IF('02_Datos_Generales'!$B$16="Proveedor",Matriz_Aplicabilidad!F10,IF('02_Datos_Generales'!$B$16="Contratista",Matriz_Aplicabilidad!G10,"")))))</f>
        <v>Seleccione tipo de participante</v>
      </c>
    </row>
    <row r="8" spans="1:17" ht="45" customHeight="1">
      <c r="A8" s="2">
        <v>7</v>
      </c>
      <c r="B8" s="2" t="s">
        <v>339</v>
      </c>
      <c r="C8" s="2" t="s">
        <v>119</v>
      </c>
      <c r="D8" s="2" t="s">
        <v>340</v>
      </c>
      <c r="E8" s="17" t="s">
        <v>341</v>
      </c>
      <c r="F8" s="17" t="s">
        <v>315</v>
      </c>
      <c r="G8" s="17" t="s">
        <v>342</v>
      </c>
      <c r="H8" s="42"/>
      <c r="I8" s="42"/>
      <c r="J8" s="42"/>
      <c r="K8" s="42"/>
      <c r="L8" s="40"/>
      <c r="M8" s="18" t="s">
        <v>343</v>
      </c>
      <c r="N8" s="42"/>
      <c r="O8" s="42"/>
      <c r="P8" s="42"/>
      <c r="Q8" s="19" t="str">
        <f>IF('02_Datos_Generales'!$B$16="","Seleccione tipo de participante",IF('02_Datos_Generales'!$B$16="Mina",Matriz_Aplicabilidad!D11,IF('02_Datos_Generales'!$B$16="Planta",Matriz_Aplicabilidad!E11,IF('02_Datos_Generales'!$B$16="Proveedor",Matriz_Aplicabilidad!F11,IF('02_Datos_Generales'!$B$16="Contratista",Matriz_Aplicabilidad!G11,"")))))</f>
        <v>Seleccione tipo de participante</v>
      </c>
    </row>
    <row r="9" spans="1:17" ht="45" customHeight="1">
      <c r="A9" s="2">
        <v>8</v>
      </c>
      <c r="B9" s="2" t="s">
        <v>344</v>
      </c>
      <c r="C9" s="2" t="s">
        <v>141</v>
      </c>
      <c r="D9" s="2" t="s">
        <v>345</v>
      </c>
      <c r="E9" s="17" t="s">
        <v>346</v>
      </c>
      <c r="F9" s="17" t="s">
        <v>315</v>
      </c>
      <c r="G9" s="17" t="s">
        <v>316</v>
      </c>
      <c r="H9" s="42"/>
      <c r="I9" s="44"/>
      <c r="J9" s="44"/>
      <c r="K9" s="44"/>
      <c r="L9" s="40"/>
      <c r="M9" s="18" t="s">
        <v>347</v>
      </c>
      <c r="N9" s="42"/>
      <c r="O9" s="42"/>
      <c r="P9" s="42"/>
      <c r="Q9" s="19" t="str">
        <f>IF('02_Datos_Generales'!$B$16="","Seleccione tipo de participante",IF('02_Datos_Generales'!$B$16="Mina",Matriz_Aplicabilidad!D12,IF('02_Datos_Generales'!$B$16="Planta",Matriz_Aplicabilidad!E12,IF('02_Datos_Generales'!$B$16="Proveedor",Matriz_Aplicabilidad!F12,IF('02_Datos_Generales'!$B$16="Contratista",Matriz_Aplicabilidad!G12,"")))))</f>
        <v>Seleccione tipo de participante</v>
      </c>
    </row>
    <row r="10" spans="1:17" ht="45" customHeight="1">
      <c r="A10" s="2">
        <v>9</v>
      </c>
      <c r="B10" s="2" t="s">
        <v>348</v>
      </c>
      <c r="C10" s="2" t="s">
        <v>141</v>
      </c>
      <c r="D10" s="2" t="s">
        <v>349</v>
      </c>
      <c r="E10" s="17" t="s">
        <v>350</v>
      </c>
      <c r="F10" s="17" t="s">
        <v>315</v>
      </c>
      <c r="G10" s="17" t="s">
        <v>316</v>
      </c>
      <c r="H10" s="42"/>
      <c r="I10" s="42"/>
      <c r="J10" s="42"/>
      <c r="K10" s="42"/>
      <c r="L10" s="40"/>
      <c r="M10" s="18" t="s">
        <v>351</v>
      </c>
      <c r="N10" s="42"/>
      <c r="O10" s="42"/>
      <c r="P10" s="42"/>
      <c r="Q10" s="19" t="str">
        <f>IF('02_Datos_Generales'!$B$16="","Seleccione tipo de participante",IF('02_Datos_Generales'!$B$16="Mina",Matriz_Aplicabilidad!D13,IF('02_Datos_Generales'!$B$16="Planta",Matriz_Aplicabilidad!E13,IF('02_Datos_Generales'!$B$16="Proveedor",Matriz_Aplicabilidad!F13,IF('02_Datos_Generales'!$B$16="Contratista",Matriz_Aplicabilidad!G13,"")))))</f>
        <v>Seleccione tipo de participante</v>
      </c>
    </row>
    <row r="11" spans="1:17" ht="45" customHeight="1">
      <c r="A11" s="2">
        <v>10</v>
      </c>
      <c r="B11" s="2" t="s">
        <v>352</v>
      </c>
      <c r="C11" s="2" t="s">
        <v>141</v>
      </c>
      <c r="D11" s="2" t="s">
        <v>353</v>
      </c>
      <c r="E11" s="17" t="s">
        <v>354</v>
      </c>
      <c r="F11" s="17" t="s">
        <v>315</v>
      </c>
      <c r="G11" s="17" t="s">
        <v>316</v>
      </c>
      <c r="H11" s="42"/>
      <c r="I11" s="44"/>
      <c r="J11" s="44"/>
      <c r="K11" s="44"/>
      <c r="L11" s="40"/>
      <c r="M11" s="18" t="s">
        <v>355</v>
      </c>
      <c r="N11" s="42"/>
      <c r="O11" s="42"/>
      <c r="P11" s="42"/>
      <c r="Q11" s="19" t="str">
        <f>IF('02_Datos_Generales'!$B$16="","Seleccione tipo de participante",IF('02_Datos_Generales'!$B$16="Mina",Matriz_Aplicabilidad!D14,IF('02_Datos_Generales'!$B$16="Planta",Matriz_Aplicabilidad!E14,IF('02_Datos_Generales'!$B$16="Proveedor",Matriz_Aplicabilidad!F14,IF('02_Datos_Generales'!$B$16="Contratista",Matriz_Aplicabilidad!G14,"")))))</f>
        <v>Seleccione tipo de participante</v>
      </c>
    </row>
    <row r="12" spans="1:17" ht="45" customHeight="1">
      <c r="A12" s="2">
        <v>11</v>
      </c>
      <c r="B12" s="2" t="s">
        <v>356</v>
      </c>
      <c r="C12" s="2" t="s">
        <v>141</v>
      </c>
      <c r="D12" s="2" t="s">
        <v>357</v>
      </c>
      <c r="E12" s="17" t="s">
        <v>358</v>
      </c>
      <c r="F12" s="17" t="s">
        <v>359</v>
      </c>
      <c r="G12" s="17" t="s">
        <v>316</v>
      </c>
      <c r="H12" s="42"/>
      <c r="I12" s="44"/>
      <c r="J12" s="44"/>
      <c r="K12" s="44"/>
      <c r="L12" s="40"/>
      <c r="M12" s="18" t="s">
        <v>360</v>
      </c>
      <c r="N12" s="42"/>
      <c r="O12" s="42"/>
      <c r="P12" s="42"/>
      <c r="Q12" s="19" t="str">
        <f>IF('02_Datos_Generales'!$B$16="","Seleccione tipo de participante",IF('02_Datos_Generales'!$B$16="Mina",Matriz_Aplicabilidad!D15,IF('02_Datos_Generales'!$B$16="Planta",Matriz_Aplicabilidad!E15,IF('02_Datos_Generales'!$B$16="Proveedor",Matriz_Aplicabilidad!F15,IF('02_Datos_Generales'!$B$16="Contratista",Matriz_Aplicabilidad!G15,"")))))</f>
        <v>Seleccione tipo de participante</v>
      </c>
    </row>
    <row r="13" spans="1:17" ht="45" customHeight="1">
      <c r="A13" s="2">
        <v>12</v>
      </c>
      <c r="B13" s="2" t="s">
        <v>361</v>
      </c>
      <c r="C13" s="2" t="s">
        <v>160</v>
      </c>
      <c r="D13" s="2" t="s">
        <v>362</v>
      </c>
      <c r="E13" s="17" t="s">
        <v>363</v>
      </c>
      <c r="F13" s="17" t="s">
        <v>315</v>
      </c>
      <c r="G13" s="17" t="s">
        <v>316</v>
      </c>
      <c r="H13" s="42"/>
      <c r="I13" s="42"/>
      <c r="J13" s="42"/>
      <c r="K13" s="44"/>
      <c r="L13" s="40"/>
      <c r="M13" s="18" t="s">
        <v>364</v>
      </c>
      <c r="N13" s="42"/>
      <c r="O13" s="42"/>
      <c r="P13" s="42"/>
      <c r="Q13" s="19" t="str">
        <f>IF('02_Datos_Generales'!$B$16="","Seleccione tipo de participante",IF('02_Datos_Generales'!$B$16="Mina",Matriz_Aplicabilidad!D16,IF('02_Datos_Generales'!$B$16="Planta",Matriz_Aplicabilidad!E16,IF('02_Datos_Generales'!$B$16="Proveedor",Matriz_Aplicabilidad!F16,IF('02_Datos_Generales'!$B$16="Contratista",Matriz_Aplicabilidad!G16,"")))))</f>
        <v>Seleccione tipo de participante</v>
      </c>
    </row>
    <row r="14" spans="1:17" ht="45" customHeight="1">
      <c r="A14" s="2">
        <v>13</v>
      </c>
      <c r="B14" s="2" t="s">
        <v>365</v>
      </c>
      <c r="C14" s="2" t="s">
        <v>160</v>
      </c>
      <c r="D14" s="2" t="s">
        <v>366</v>
      </c>
      <c r="E14" s="17" t="s">
        <v>367</v>
      </c>
      <c r="F14" s="17" t="s">
        <v>315</v>
      </c>
      <c r="G14" s="17" t="s">
        <v>316</v>
      </c>
      <c r="H14" s="42"/>
      <c r="I14" s="44"/>
      <c r="J14" s="44"/>
      <c r="K14" s="44"/>
      <c r="L14" s="40"/>
      <c r="M14" s="18" t="s">
        <v>368</v>
      </c>
      <c r="N14" s="42"/>
      <c r="O14" s="42"/>
      <c r="P14" s="42"/>
      <c r="Q14" s="19" t="str">
        <f>IF('02_Datos_Generales'!$B$16="","Seleccione tipo de participante",IF('02_Datos_Generales'!$B$16="Mina",Matriz_Aplicabilidad!D17,IF('02_Datos_Generales'!$B$16="Planta",Matriz_Aplicabilidad!E17,IF('02_Datos_Generales'!$B$16="Proveedor",Matriz_Aplicabilidad!F17,IF('02_Datos_Generales'!$B$16="Contratista",Matriz_Aplicabilidad!G17,"")))))</f>
        <v>Seleccione tipo de participante</v>
      </c>
    </row>
    <row r="15" spans="1:17" ht="45" customHeight="1">
      <c r="A15" s="2">
        <v>14</v>
      </c>
      <c r="B15" s="2" t="s">
        <v>369</v>
      </c>
      <c r="C15" s="2" t="s">
        <v>160</v>
      </c>
      <c r="D15" s="2" t="s">
        <v>370</v>
      </c>
      <c r="E15" s="17" t="s">
        <v>371</v>
      </c>
      <c r="F15" s="17" t="s">
        <v>315</v>
      </c>
      <c r="G15" s="17" t="s">
        <v>316</v>
      </c>
      <c r="H15" s="42"/>
      <c r="I15" s="44"/>
      <c r="J15" s="44"/>
      <c r="K15" s="44"/>
      <c r="L15" s="40"/>
      <c r="M15" s="18" t="s">
        <v>372</v>
      </c>
      <c r="N15" s="42"/>
      <c r="O15" s="42"/>
      <c r="P15" s="42"/>
      <c r="Q15" s="19" t="str">
        <f>IF('02_Datos_Generales'!$B$16="","Seleccione tipo de participante",IF('02_Datos_Generales'!$B$16="Mina",Matriz_Aplicabilidad!D18,IF('02_Datos_Generales'!$B$16="Planta",Matriz_Aplicabilidad!E18,IF('02_Datos_Generales'!$B$16="Proveedor",Matriz_Aplicabilidad!F18,IF('02_Datos_Generales'!$B$16="Contratista",Matriz_Aplicabilidad!G18,"")))))</f>
        <v>Seleccione tipo de participante</v>
      </c>
    </row>
    <row r="16" spans="1:17" ht="45" customHeight="1">
      <c r="A16" s="2">
        <v>15</v>
      </c>
      <c r="B16" s="2" t="s">
        <v>373</v>
      </c>
      <c r="C16" s="2" t="s">
        <v>160</v>
      </c>
      <c r="D16" s="2" t="s">
        <v>374</v>
      </c>
      <c r="E16" s="17" t="s">
        <v>375</v>
      </c>
      <c r="F16" s="17" t="s">
        <v>359</v>
      </c>
      <c r="G16" s="17" t="s">
        <v>376</v>
      </c>
      <c r="H16" s="42"/>
      <c r="I16" s="42"/>
      <c r="J16" s="42"/>
      <c r="K16" s="42"/>
      <c r="L16" s="40"/>
      <c r="M16" s="18" t="s">
        <v>377</v>
      </c>
      <c r="N16" s="42"/>
      <c r="O16" s="42"/>
      <c r="P16" s="42"/>
      <c r="Q16" s="19" t="str">
        <f>IF('02_Datos_Generales'!$B$16="","Seleccione tipo de participante",IF('02_Datos_Generales'!$B$16="Mina",Matriz_Aplicabilidad!D19,IF('02_Datos_Generales'!$B$16="Planta",Matriz_Aplicabilidad!E19,IF('02_Datos_Generales'!$B$16="Proveedor",Matriz_Aplicabilidad!F19,IF('02_Datos_Generales'!$B$16="Contratista",Matriz_Aplicabilidad!G19,"")))))</f>
        <v>Seleccione tipo de participante</v>
      </c>
    </row>
    <row r="17" spans="1:17" ht="45" customHeight="1">
      <c r="A17" s="2">
        <v>16</v>
      </c>
      <c r="B17" s="2" t="s">
        <v>378</v>
      </c>
      <c r="C17" s="2" t="s">
        <v>160</v>
      </c>
      <c r="D17" s="2" t="s">
        <v>379</v>
      </c>
      <c r="E17" s="17" t="s">
        <v>380</v>
      </c>
      <c r="F17" s="17" t="s">
        <v>315</v>
      </c>
      <c r="G17" s="17" t="s">
        <v>316</v>
      </c>
      <c r="H17" s="42"/>
      <c r="I17" s="42"/>
      <c r="J17" s="42"/>
      <c r="K17" s="42"/>
      <c r="L17" s="40"/>
      <c r="M17" s="18" t="s">
        <v>381</v>
      </c>
      <c r="N17" s="42"/>
      <c r="O17" s="42"/>
      <c r="P17" s="42"/>
      <c r="Q17" s="19" t="str">
        <f>IF('02_Datos_Generales'!$B$16="","Seleccione tipo de participante",IF('02_Datos_Generales'!$B$16="Mina",Matriz_Aplicabilidad!D20,IF('02_Datos_Generales'!$B$16="Planta",Matriz_Aplicabilidad!E20,IF('02_Datos_Generales'!$B$16="Proveedor",Matriz_Aplicabilidad!F20,IF('02_Datos_Generales'!$B$16="Contratista",Matriz_Aplicabilidad!G20,"")))))</f>
        <v>Seleccione tipo de participante</v>
      </c>
    </row>
    <row r="18" spans="1:17" ht="45" customHeight="1">
      <c r="A18" s="2">
        <v>17</v>
      </c>
      <c r="B18" s="2" t="s">
        <v>382</v>
      </c>
      <c r="C18" s="2" t="s">
        <v>160</v>
      </c>
      <c r="D18" s="2" t="s">
        <v>383</v>
      </c>
      <c r="E18" s="17" t="s">
        <v>384</v>
      </c>
      <c r="F18" s="17" t="s">
        <v>315</v>
      </c>
      <c r="G18" s="17" t="s">
        <v>385</v>
      </c>
      <c r="H18" s="42"/>
      <c r="I18" s="42"/>
      <c r="J18" s="42"/>
      <c r="K18" s="42"/>
      <c r="L18" s="40"/>
      <c r="M18" s="18" t="s">
        <v>386</v>
      </c>
      <c r="N18" s="42"/>
      <c r="O18" s="42"/>
      <c r="P18" s="42"/>
      <c r="Q18" s="19" t="str">
        <f>IF('02_Datos_Generales'!$B$16="","Seleccione tipo de participante",IF('02_Datos_Generales'!$B$16="Mina",Matriz_Aplicabilidad!D21,IF('02_Datos_Generales'!$B$16="Planta",Matriz_Aplicabilidad!E21,IF('02_Datos_Generales'!$B$16="Proveedor",Matriz_Aplicabilidad!F21,IF('02_Datos_Generales'!$B$16="Contratista",Matriz_Aplicabilidad!G21,"")))))</f>
        <v>Seleccione tipo de participante</v>
      </c>
    </row>
    <row r="19" spans="1:17" ht="45" customHeight="1">
      <c r="A19" s="2">
        <v>18</v>
      </c>
      <c r="B19" s="2" t="s">
        <v>387</v>
      </c>
      <c r="C19" s="2" t="s">
        <v>197</v>
      </c>
      <c r="D19" s="2" t="s">
        <v>388</v>
      </c>
      <c r="E19" s="17" t="s">
        <v>389</v>
      </c>
      <c r="F19" s="17" t="s">
        <v>359</v>
      </c>
      <c r="G19" s="17" t="s">
        <v>390</v>
      </c>
      <c r="H19" s="42"/>
      <c r="I19" s="42"/>
      <c r="J19" s="42"/>
      <c r="K19" s="42"/>
      <c r="L19" s="40"/>
      <c r="M19" s="18" t="s">
        <v>391</v>
      </c>
      <c r="N19" s="42"/>
      <c r="O19" s="42"/>
      <c r="P19" s="42"/>
      <c r="Q19" s="19" t="str">
        <f>IF('02_Datos_Generales'!$B$16="","Seleccione tipo de participante",IF('02_Datos_Generales'!$B$16="Mina",Matriz_Aplicabilidad!D22,IF('02_Datos_Generales'!$B$16="Planta",Matriz_Aplicabilidad!E22,IF('02_Datos_Generales'!$B$16="Proveedor",Matriz_Aplicabilidad!F22,IF('02_Datos_Generales'!$B$16="Contratista",Matriz_Aplicabilidad!G22,"")))))</f>
        <v>Seleccione tipo de participante</v>
      </c>
    </row>
    <row r="20" spans="1:17" ht="45" customHeight="1">
      <c r="A20" s="2">
        <v>19</v>
      </c>
      <c r="B20" s="2" t="s">
        <v>392</v>
      </c>
      <c r="C20" s="2" t="s">
        <v>197</v>
      </c>
      <c r="D20" s="2" t="s">
        <v>393</v>
      </c>
      <c r="E20" s="17" t="s">
        <v>394</v>
      </c>
      <c r="F20" s="17" t="s">
        <v>315</v>
      </c>
      <c r="G20" s="17" t="s">
        <v>316</v>
      </c>
      <c r="H20" s="42"/>
      <c r="I20" s="42"/>
      <c r="J20" s="42"/>
      <c r="K20" s="42"/>
      <c r="L20" s="40"/>
      <c r="M20" s="18" t="s">
        <v>395</v>
      </c>
      <c r="N20" s="42"/>
      <c r="O20" s="42"/>
      <c r="P20" s="42"/>
      <c r="Q20" s="19" t="str">
        <f>IF('02_Datos_Generales'!$B$16="","Seleccione tipo de participante",IF('02_Datos_Generales'!$B$16="Mina",Matriz_Aplicabilidad!D23,IF('02_Datos_Generales'!$B$16="Planta",Matriz_Aplicabilidad!E23,IF('02_Datos_Generales'!$B$16="Proveedor",Matriz_Aplicabilidad!F23,IF('02_Datos_Generales'!$B$16="Contratista",Matriz_Aplicabilidad!G23,"")))))</f>
        <v>Seleccione tipo de participante</v>
      </c>
    </row>
    <row r="21" spans="1:17" ht="45" customHeight="1">
      <c r="A21" s="2">
        <v>20</v>
      </c>
      <c r="B21" s="2" t="s">
        <v>396</v>
      </c>
      <c r="C21" s="2" t="s">
        <v>197</v>
      </c>
      <c r="D21" s="2" t="s">
        <v>397</v>
      </c>
      <c r="E21" s="17" t="s">
        <v>398</v>
      </c>
      <c r="F21" s="17" t="s">
        <v>359</v>
      </c>
      <c r="G21" s="17" t="s">
        <v>390</v>
      </c>
      <c r="H21" s="42"/>
      <c r="I21" s="42"/>
      <c r="J21" s="42"/>
      <c r="K21" s="42"/>
      <c r="L21" s="40"/>
      <c r="M21" s="18" t="s">
        <v>399</v>
      </c>
      <c r="N21" s="42"/>
      <c r="O21" s="42"/>
      <c r="P21" s="42"/>
      <c r="Q21" s="19" t="str">
        <f>IF('02_Datos_Generales'!$B$16="","Seleccione tipo de participante",IF('02_Datos_Generales'!$B$16="Mina",Matriz_Aplicabilidad!D24,IF('02_Datos_Generales'!$B$16="Planta",Matriz_Aplicabilidad!E24,IF('02_Datos_Generales'!$B$16="Proveedor",Matriz_Aplicabilidad!F24,IF('02_Datos_Generales'!$B$16="Contratista",Matriz_Aplicabilidad!G24,"")))))</f>
        <v>Seleccione tipo de participante</v>
      </c>
    </row>
    <row r="22" spans="1:17" ht="45" customHeight="1">
      <c r="A22" s="2">
        <v>21</v>
      </c>
      <c r="B22" s="2" t="s">
        <v>400</v>
      </c>
      <c r="C22" s="2" t="s">
        <v>197</v>
      </c>
      <c r="D22" s="2" t="s">
        <v>401</v>
      </c>
      <c r="E22" s="17" t="s">
        <v>402</v>
      </c>
      <c r="F22" s="17" t="s">
        <v>315</v>
      </c>
      <c r="G22" s="17" t="s">
        <v>316</v>
      </c>
      <c r="H22" s="42"/>
      <c r="I22" s="44"/>
      <c r="J22" s="44"/>
      <c r="K22" s="44"/>
      <c r="L22" s="40"/>
      <c r="M22" s="18" t="s">
        <v>403</v>
      </c>
      <c r="N22" s="42"/>
      <c r="O22" s="42"/>
      <c r="P22" s="42"/>
      <c r="Q22" s="19" t="str">
        <f>IF('02_Datos_Generales'!$B$16="","Seleccione tipo de participante",IF('02_Datos_Generales'!$B$16="Mina",Matriz_Aplicabilidad!D25,IF('02_Datos_Generales'!$B$16="Planta",Matriz_Aplicabilidad!E25,IF('02_Datos_Generales'!$B$16="Proveedor",Matriz_Aplicabilidad!F25,IF('02_Datos_Generales'!$B$16="Contratista",Matriz_Aplicabilidad!G25,"")))))</f>
        <v>Seleccione tipo de participante</v>
      </c>
    </row>
    <row r="23" spans="1:17" ht="45" customHeight="1">
      <c r="A23" s="2">
        <v>22</v>
      </c>
      <c r="B23" s="2" t="s">
        <v>404</v>
      </c>
      <c r="C23" s="2" t="s">
        <v>197</v>
      </c>
      <c r="D23" s="2" t="s">
        <v>405</v>
      </c>
      <c r="E23" s="17" t="s">
        <v>406</v>
      </c>
      <c r="F23" s="17" t="s">
        <v>359</v>
      </c>
      <c r="G23" s="17" t="s">
        <v>407</v>
      </c>
      <c r="H23" s="42"/>
      <c r="I23" s="42"/>
      <c r="J23" s="42"/>
      <c r="K23" s="42"/>
      <c r="L23" s="40"/>
      <c r="M23" s="18" t="s">
        <v>408</v>
      </c>
      <c r="N23" s="42"/>
      <c r="O23" s="42"/>
      <c r="P23" s="42"/>
      <c r="Q23" s="19" t="str">
        <f>IF('02_Datos_Generales'!$B$16="","Seleccione tipo de participante",IF('02_Datos_Generales'!$B$16="Mina",Matriz_Aplicabilidad!D26,IF('02_Datos_Generales'!$B$16="Planta",Matriz_Aplicabilidad!E26,IF('02_Datos_Generales'!$B$16="Proveedor",Matriz_Aplicabilidad!F26,IF('02_Datos_Generales'!$B$16="Contratista",Matriz_Aplicabilidad!G26,"")))))</f>
        <v>Seleccione tipo de participante</v>
      </c>
    </row>
    <row r="24" spans="1:17" ht="45" customHeight="1">
      <c r="A24" s="2">
        <v>23</v>
      </c>
      <c r="B24" s="2" t="s">
        <v>409</v>
      </c>
      <c r="C24" s="2" t="s">
        <v>197</v>
      </c>
      <c r="D24" s="2" t="s">
        <v>410</v>
      </c>
      <c r="E24" s="17" t="s">
        <v>411</v>
      </c>
      <c r="F24" s="17" t="s">
        <v>359</v>
      </c>
      <c r="G24" s="17" t="s">
        <v>385</v>
      </c>
      <c r="H24" s="42"/>
      <c r="I24" s="42"/>
      <c r="J24" s="42"/>
      <c r="K24" s="42"/>
      <c r="L24" s="40"/>
      <c r="M24" s="18" t="s">
        <v>412</v>
      </c>
      <c r="N24" s="42"/>
      <c r="O24" s="42"/>
      <c r="P24" s="42"/>
      <c r="Q24" s="19" t="str">
        <f>IF('02_Datos_Generales'!$B$16="","Seleccione tipo de participante",IF('02_Datos_Generales'!$B$16="Mina",Matriz_Aplicabilidad!D27,IF('02_Datos_Generales'!$B$16="Planta",Matriz_Aplicabilidad!E27,IF('02_Datos_Generales'!$B$16="Proveedor",Matriz_Aplicabilidad!F27,IF('02_Datos_Generales'!$B$16="Contratista",Matriz_Aplicabilidad!G27,"")))))</f>
        <v>Seleccione tipo de participante</v>
      </c>
    </row>
    <row r="25" spans="1:17" ht="45" customHeight="1">
      <c r="A25" s="2">
        <v>24</v>
      </c>
      <c r="B25" s="2" t="s">
        <v>413</v>
      </c>
      <c r="C25" s="2" t="s">
        <v>218</v>
      </c>
      <c r="D25" s="2" t="s">
        <v>414</v>
      </c>
      <c r="E25" s="17" t="s">
        <v>415</v>
      </c>
      <c r="F25" s="17" t="s">
        <v>315</v>
      </c>
      <c r="G25" s="17" t="s">
        <v>316</v>
      </c>
      <c r="H25" s="42"/>
      <c r="I25" s="44"/>
      <c r="J25" s="44"/>
      <c r="K25" s="44"/>
      <c r="L25" s="40"/>
      <c r="M25" s="18" t="s">
        <v>416</v>
      </c>
      <c r="N25" s="42"/>
      <c r="O25" s="42"/>
      <c r="P25" s="42"/>
      <c r="Q25" s="19" t="str">
        <f>IF('02_Datos_Generales'!$B$16="","Seleccione tipo de participante",IF('02_Datos_Generales'!$B$16="Mina",Matriz_Aplicabilidad!D28,IF('02_Datos_Generales'!$B$16="Planta",Matriz_Aplicabilidad!E28,IF('02_Datos_Generales'!$B$16="Proveedor",Matriz_Aplicabilidad!F28,IF('02_Datos_Generales'!$B$16="Contratista",Matriz_Aplicabilidad!G28,"")))))</f>
        <v>Seleccione tipo de participante</v>
      </c>
    </row>
    <row r="26" spans="1:17" ht="45" customHeight="1">
      <c r="A26" s="2">
        <v>25</v>
      </c>
      <c r="B26" s="2" t="s">
        <v>417</v>
      </c>
      <c r="C26" s="2" t="s">
        <v>218</v>
      </c>
      <c r="D26" s="2" t="s">
        <v>418</v>
      </c>
      <c r="E26" s="17" t="s">
        <v>419</v>
      </c>
      <c r="F26" s="17" t="s">
        <v>315</v>
      </c>
      <c r="G26" s="17" t="s">
        <v>316</v>
      </c>
      <c r="H26" s="42"/>
      <c r="I26" s="42"/>
      <c r="J26" s="42"/>
      <c r="K26" s="42"/>
      <c r="L26" s="40"/>
      <c r="M26" s="18" t="s">
        <v>420</v>
      </c>
      <c r="N26" s="42"/>
      <c r="O26" s="42"/>
      <c r="P26" s="42"/>
      <c r="Q26" s="19" t="str">
        <f>IF('02_Datos_Generales'!$B$16="","Seleccione tipo de participante",IF('02_Datos_Generales'!$B$16="Mina",Matriz_Aplicabilidad!D29,IF('02_Datos_Generales'!$B$16="Planta",Matriz_Aplicabilidad!E29,IF('02_Datos_Generales'!$B$16="Proveedor",Matriz_Aplicabilidad!F29,IF('02_Datos_Generales'!$B$16="Contratista",Matriz_Aplicabilidad!G29,"")))))</f>
        <v>Seleccione tipo de participante</v>
      </c>
    </row>
    <row r="27" spans="1:17" ht="45" customHeight="1">
      <c r="A27" s="2">
        <v>26</v>
      </c>
      <c r="B27" s="2" t="s">
        <v>421</v>
      </c>
      <c r="C27" s="2" t="s">
        <v>218</v>
      </c>
      <c r="D27" s="2" t="s">
        <v>422</v>
      </c>
      <c r="E27" s="17" t="s">
        <v>423</v>
      </c>
      <c r="F27" s="17" t="s">
        <v>315</v>
      </c>
      <c r="G27" s="17" t="s">
        <v>316</v>
      </c>
      <c r="H27" s="42"/>
      <c r="I27" s="42"/>
      <c r="J27" s="42"/>
      <c r="K27" s="42"/>
      <c r="L27" s="40"/>
      <c r="M27" s="18" t="s">
        <v>424</v>
      </c>
      <c r="N27" s="42"/>
      <c r="O27" s="42"/>
      <c r="P27" s="42"/>
      <c r="Q27" s="19" t="str">
        <f>IF('02_Datos_Generales'!$B$16="","Seleccione tipo de participante",IF('02_Datos_Generales'!$B$16="Mina",Matriz_Aplicabilidad!D30,IF('02_Datos_Generales'!$B$16="Planta",Matriz_Aplicabilidad!E30,IF('02_Datos_Generales'!$B$16="Proveedor",Matriz_Aplicabilidad!F30,IF('02_Datos_Generales'!$B$16="Contratista",Matriz_Aplicabilidad!G30,"")))))</f>
        <v>Seleccione tipo de participante</v>
      </c>
    </row>
    <row r="28" spans="1:17" ht="45" customHeight="1">
      <c r="A28" s="2">
        <v>27</v>
      </c>
      <c r="B28" s="2" t="s">
        <v>425</v>
      </c>
      <c r="C28" s="2" t="s">
        <v>218</v>
      </c>
      <c r="D28" s="2" t="s">
        <v>426</v>
      </c>
      <c r="E28" s="17" t="s">
        <v>427</v>
      </c>
      <c r="F28" s="17" t="s">
        <v>315</v>
      </c>
      <c r="G28" s="17" t="s">
        <v>428</v>
      </c>
      <c r="H28" s="42"/>
      <c r="I28" s="42"/>
      <c r="J28" s="42"/>
      <c r="K28" s="42"/>
      <c r="L28" s="40"/>
      <c r="M28" s="18" t="s">
        <v>429</v>
      </c>
      <c r="N28" s="42"/>
      <c r="O28" s="42"/>
      <c r="P28" s="42"/>
      <c r="Q28" s="19" t="str">
        <f>IF('02_Datos_Generales'!$B$16="","Seleccione tipo de participante",IF('02_Datos_Generales'!$B$16="Mina",Matriz_Aplicabilidad!D31,IF('02_Datos_Generales'!$B$16="Planta",Matriz_Aplicabilidad!E31,IF('02_Datos_Generales'!$B$16="Proveedor",Matriz_Aplicabilidad!F31,IF('02_Datos_Generales'!$B$16="Contratista",Matriz_Aplicabilidad!G31,"")))))</f>
        <v>Seleccione tipo de participante</v>
      </c>
    </row>
    <row r="29" spans="1:17" ht="45" customHeight="1">
      <c r="A29" s="2">
        <v>28</v>
      </c>
      <c r="B29" s="2" t="s">
        <v>430</v>
      </c>
      <c r="C29" s="2" t="s">
        <v>182</v>
      </c>
      <c r="D29" s="2" t="s">
        <v>431</v>
      </c>
      <c r="E29" s="17" t="s">
        <v>432</v>
      </c>
      <c r="F29" s="17" t="s">
        <v>315</v>
      </c>
      <c r="G29" s="17" t="s">
        <v>385</v>
      </c>
      <c r="H29" s="42"/>
      <c r="I29" s="42"/>
      <c r="J29" s="42"/>
      <c r="K29" s="42"/>
      <c r="L29" s="40"/>
      <c r="M29" s="18" t="s">
        <v>433</v>
      </c>
      <c r="N29" s="42"/>
      <c r="O29" s="42"/>
      <c r="P29" s="42"/>
      <c r="Q29" s="19" t="str">
        <f>IF('02_Datos_Generales'!$B$16="","Seleccione tipo de participante",IF('02_Datos_Generales'!$B$16="Mina",Matriz_Aplicabilidad!D32,IF('02_Datos_Generales'!$B$16="Planta",Matriz_Aplicabilidad!E32,IF('02_Datos_Generales'!$B$16="Proveedor",Matriz_Aplicabilidad!F32,IF('02_Datos_Generales'!$B$16="Contratista",Matriz_Aplicabilidad!G32,"")))))</f>
        <v>Seleccione tipo de participante</v>
      </c>
    </row>
    <row r="30" spans="1:17" ht="45" customHeight="1">
      <c r="A30" s="2">
        <v>29</v>
      </c>
      <c r="B30" s="2" t="s">
        <v>434</v>
      </c>
      <c r="C30" s="2" t="s">
        <v>182</v>
      </c>
      <c r="D30" s="2" t="s">
        <v>435</v>
      </c>
      <c r="E30" s="17" t="s">
        <v>436</v>
      </c>
      <c r="F30" s="17" t="s">
        <v>315</v>
      </c>
      <c r="G30" s="17" t="s">
        <v>342</v>
      </c>
      <c r="H30" s="42"/>
      <c r="I30" s="42"/>
      <c r="J30" s="42"/>
      <c r="K30" s="42"/>
      <c r="L30" s="40"/>
      <c r="M30" s="18" t="s">
        <v>437</v>
      </c>
      <c r="N30" s="42"/>
      <c r="O30" s="42"/>
      <c r="P30" s="42"/>
      <c r="Q30" s="19" t="str">
        <f>IF('02_Datos_Generales'!$B$16="","Seleccione tipo de participante",IF('02_Datos_Generales'!$B$16="Mina",Matriz_Aplicabilidad!D33,IF('02_Datos_Generales'!$B$16="Planta",Matriz_Aplicabilidad!E33,IF('02_Datos_Generales'!$B$16="Proveedor",Matriz_Aplicabilidad!F33,IF('02_Datos_Generales'!$B$16="Contratista",Matriz_Aplicabilidad!G33,"")))))</f>
        <v>Seleccione tipo de participante</v>
      </c>
    </row>
    <row r="31" spans="1:17" ht="45" customHeight="1">
      <c r="A31" s="2">
        <v>30</v>
      </c>
      <c r="B31" s="2" t="s">
        <v>438</v>
      </c>
      <c r="C31" s="2" t="s">
        <v>182</v>
      </c>
      <c r="D31" s="2" t="s">
        <v>439</v>
      </c>
      <c r="E31" s="17" t="s">
        <v>440</v>
      </c>
      <c r="F31" s="17" t="s">
        <v>315</v>
      </c>
      <c r="G31" s="17" t="s">
        <v>385</v>
      </c>
      <c r="H31" s="42"/>
      <c r="I31" s="42"/>
      <c r="J31" s="42"/>
      <c r="K31" s="42"/>
      <c r="L31" s="40"/>
      <c r="M31" s="18" t="s">
        <v>441</v>
      </c>
      <c r="N31" s="42"/>
      <c r="O31" s="42"/>
      <c r="P31" s="42"/>
      <c r="Q31" s="19" t="str">
        <f>IF('02_Datos_Generales'!$B$16="","Seleccione tipo de participante",IF('02_Datos_Generales'!$B$16="Mina",Matriz_Aplicabilidad!D34,IF('02_Datos_Generales'!$B$16="Planta",Matriz_Aplicabilidad!E34,IF('02_Datos_Generales'!$B$16="Proveedor",Matriz_Aplicabilidad!F34,IF('02_Datos_Generales'!$B$16="Contratista",Matriz_Aplicabilidad!G34,"")))))</f>
        <v>Seleccione tipo de participante</v>
      </c>
    </row>
    <row r="32" spans="1:17" ht="45" customHeight="1">
      <c r="A32" s="2">
        <v>31</v>
      </c>
      <c r="B32" s="2" t="s">
        <v>442</v>
      </c>
      <c r="C32" s="2" t="s">
        <v>182</v>
      </c>
      <c r="D32" s="2" t="s">
        <v>443</v>
      </c>
      <c r="E32" s="17" t="s">
        <v>444</v>
      </c>
      <c r="F32" s="17" t="s">
        <v>315</v>
      </c>
      <c r="G32" s="17" t="s">
        <v>445</v>
      </c>
      <c r="H32" s="42"/>
      <c r="I32" s="42"/>
      <c r="J32" s="42"/>
      <c r="K32" s="42"/>
      <c r="L32" s="40"/>
      <c r="M32" s="18" t="s">
        <v>446</v>
      </c>
      <c r="N32" s="42"/>
      <c r="O32" s="42"/>
      <c r="P32" s="42"/>
      <c r="Q32" s="19" t="str">
        <f>IF('02_Datos_Generales'!$B$16="","Seleccione tipo de participante",IF('02_Datos_Generales'!$B$16="Mina",Matriz_Aplicabilidad!D35,IF('02_Datos_Generales'!$B$16="Planta",Matriz_Aplicabilidad!E35,IF('02_Datos_Generales'!$B$16="Proveedor",Matriz_Aplicabilidad!F35,IF('02_Datos_Generales'!$B$16="Contratista",Matriz_Aplicabilidad!G35,"")))))</f>
        <v>Seleccione tipo de participante</v>
      </c>
    </row>
    <row r="33" spans="1:17" ht="45" customHeight="1">
      <c r="A33" s="2">
        <v>32</v>
      </c>
      <c r="B33" s="2" t="s">
        <v>447</v>
      </c>
      <c r="C33" s="2" t="s">
        <v>237</v>
      </c>
      <c r="D33" s="2" t="s">
        <v>448</v>
      </c>
      <c r="E33" s="17" t="s">
        <v>449</v>
      </c>
      <c r="F33" s="17" t="s">
        <v>315</v>
      </c>
      <c r="G33" s="17" t="s">
        <v>316</v>
      </c>
      <c r="H33" s="42"/>
      <c r="I33" s="42"/>
      <c r="J33" s="42"/>
      <c r="K33" s="42"/>
      <c r="L33" s="40"/>
      <c r="M33" s="18" t="s">
        <v>450</v>
      </c>
      <c r="N33" s="42"/>
      <c r="O33" s="42"/>
      <c r="P33" s="42"/>
      <c r="Q33" s="19" t="str">
        <f>IF('02_Datos_Generales'!$B$16="","Seleccione tipo de participante",IF('02_Datos_Generales'!$B$16="Mina",Matriz_Aplicabilidad!D36,IF('02_Datos_Generales'!$B$16="Planta",Matriz_Aplicabilidad!E36,IF('02_Datos_Generales'!$B$16="Proveedor",Matriz_Aplicabilidad!F36,IF('02_Datos_Generales'!$B$16="Contratista",Matriz_Aplicabilidad!G36,"")))))</f>
        <v>Seleccione tipo de participante</v>
      </c>
    </row>
    <row r="34" spans="1:17" ht="45" customHeight="1">
      <c r="A34" s="2">
        <v>33</v>
      </c>
      <c r="B34" s="2" t="s">
        <v>451</v>
      </c>
      <c r="C34" s="2" t="s">
        <v>237</v>
      </c>
      <c r="D34" s="2" t="s">
        <v>452</v>
      </c>
      <c r="E34" s="17" t="s">
        <v>453</v>
      </c>
      <c r="F34" s="17" t="s">
        <v>315</v>
      </c>
      <c r="G34" s="17" t="s">
        <v>316</v>
      </c>
      <c r="H34" s="42"/>
      <c r="I34" s="42"/>
      <c r="J34" s="42"/>
      <c r="K34" s="42"/>
      <c r="L34" s="40"/>
      <c r="M34" s="18" t="s">
        <v>454</v>
      </c>
      <c r="N34" s="42"/>
      <c r="O34" s="42"/>
      <c r="P34" s="42"/>
      <c r="Q34" s="19" t="str">
        <f>IF('02_Datos_Generales'!$B$16="","Seleccione tipo de participante",IF('02_Datos_Generales'!$B$16="Mina",Matriz_Aplicabilidad!D37,IF('02_Datos_Generales'!$B$16="Planta",Matriz_Aplicabilidad!E37,IF('02_Datos_Generales'!$B$16="Proveedor",Matriz_Aplicabilidad!F37,IF('02_Datos_Generales'!$B$16="Contratista",Matriz_Aplicabilidad!G37,"")))))</f>
        <v>Seleccione tipo de participante</v>
      </c>
    </row>
    <row r="35" spans="1:17" ht="45" customHeight="1">
      <c r="A35" s="2">
        <v>34</v>
      </c>
      <c r="B35" s="2" t="s">
        <v>455</v>
      </c>
      <c r="C35" s="2" t="s">
        <v>237</v>
      </c>
      <c r="D35" s="2" t="s">
        <v>456</v>
      </c>
      <c r="E35" s="17" t="s">
        <v>457</v>
      </c>
      <c r="F35" s="17" t="s">
        <v>315</v>
      </c>
      <c r="G35" s="17" t="s">
        <v>316</v>
      </c>
      <c r="H35" s="42"/>
      <c r="I35" s="42"/>
      <c r="J35" s="42"/>
      <c r="K35" s="42"/>
      <c r="L35" s="40"/>
      <c r="M35" s="18" t="s">
        <v>458</v>
      </c>
      <c r="N35" s="42"/>
      <c r="O35" s="42"/>
      <c r="P35" s="42"/>
      <c r="Q35" s="19" t="str">
        <f>IF('02_Datos_Generales'!$B$16="","Seleccione tipo de participante",IF('02_Datos_Generales'!$B$16="Mina",Matriz_Aplicabilidad!D38,IF('02_Datos_Generales'!$B$16="Planta",Matriz_Aplicabilidad!E38,IF('02_Datos_Generales'!$B$16="Proveedor",Matriz_Aplicabilidad!F38,IF('02_Datos_Generales'!$B$16="Contratista",Matriz_Aplicabilidad!G38,"")))))</f>
        <v>Seleccione tipo de participante</v>
      </c>
    </row>
    <row r="36" spans="1:17" ht="45" customHeight="1">
      <c r="A36" s="2">
        <v>35</v>
      </c>
      <c r="B36" s="2" t="s">
        <v>459</v>
      </c>
      <c r="C36" s="2" t="s">
        <v>237</v>
      </c>
      <c r="D36" s="2" t="s">
        <v>460</v>
      </c>
      <c r="E36" s="17" t="s">
        <v>461</v>
      </c>
      <c r="F36" s="17" t="s">
        <v>315</v>
      </c>
      <c r="G36" s="17" t="s">
        <v>342</v>
      </c>
      <c r="H36" s="42"/>
      <c r="I36" s="42"/>
      <c r="J36" s="42"/>
      <c r="K36" s="42"/>
      <c r="L36" s="40"/>
      <c r="M36" s="18" t="s">
        <v>462</v>
      </c>
      <c r="N36" s="42"/>
      <c r="O36" s="42"/>
      <c r="P36" s="42"/>
      <c r="Q36" s="19" t="str">
        <f>IF('02_Datos_Generales'!$B$16="","Seleccione tipo de participante",IF('02_Datos_Generales'!$B$16="Mina",Matriz_Aplicabilidad!D39,IF('02_Datos_Generales'!$B$16="Planta",Matriz_Aplicabilidad!E39,IF('02_Datos_Generales'!$B$16="Proveedor",Matriz_Aplicabilidad!F39,IF('02_Datos_Generales'!$B$16="Contratista",Matriz_Aplicabilidad!G39,"")))))</f>
        <v>Seleccione tipo de participante</v>
      </c>
    </row>
    <row r="37" spans="1:17">
      <c r="A37" s="2"/>
      <c r="B37" s="2"/>
      <c r="C37" s="2"/>
      <c r="D37" s="2"/>
      <c r="E37" s="2"/>
      <c r="F37" s="2"/>
      <c r="G37" s="2"/>
      <c r="H37" s="9"/>
      <c r="I37" s="9"/>
      <c r="J37" s="9"/>
      <c r="K37" s="9"/>
      <c r="L37" s="9"/>
      <c r="M37" s="2"/>
      <c r="N37" s="9"/>
      <c r="O37" s="9"/>
      <c r="P37" s="9"/>
    </row>
    <row r="38" spans="1:17">
      <c r="A38" s="2"/>
      <c r="B38" s="2"/>
      <c r="C38" s="2"/>
      <c r="D38" s="2"/>
      <c r="E38" s="2"/>
      <c r="F38" s="2"/>
      <c r="G38" s="2"/>
      <c r="H38" s="9"/>
      <c r="I38" s="9"/>
      <c r="J38" s="9"/>
      <c r="K38" s="9"/>
      <c r="L38" s="9"/>
      <c r="M38" s="2"/>
      <c r="N38" s="9"/>
      <c r="O38" s="9"/>
      <c r="P38" s="9"/>
    </row>
    <row r="39" spans="1:17">
      <c r="A39" s="2"/>
      <c r="B39" s="2"/>
      <c r="C39" s="2"/>
      <c r="D39" s="2"/>
      <c r="E39" s="2"/>
      <c r="F39" s="2"/>
      <c r="G39" s="2"/>
      <c r="H39" s="9"/>
      <c r="I39" s="9"/>
      <c r="J39" s="9"/>
      <c r="K39" s="9"/>
      <c r="L39" s="9"/>
      <c r="M39" s="2"/>
      <c r="N39" s="9"/>
      <c r="O39" s="9"/>
      <c r="P39" s="9"/>
    </row>
    <row r="40" spans="1:17">
      <c r="A40" s="2"/>
      <c r="B40" s="2"/>
      <c r="C40" s="2"/>
      <c r="D40" s="2"/>
      <c r="E40" s="2"/>
      <c r="F40" s="2"/>
      <c r="G40" s="2"/>
      <c r="H40" s="9"/>
      <c r="I40" s="9"/>
      <c r="J40" s="9"/>
      <c r="K40" s="9"/>
      <c r="L40" s="9"/>
      <c r="M40" s="2"/>
      <c r="N40" s="9"/>
      <c r="O40" s="9"/>
      <c r="P40" s="9"/>
    </row>
  </sheetData>
  <sheetProtection algorithmName="SHA-512" hashValue="ymz0LJFH/P4p7QhDcfHvwy3R59xrvapjKxhDKLRUe9cNhOe7ZDPWld96ZLIe0mwpALoy1sGrRt+5wI4dnBkI0Q==" saltValue="y3ic9dX8si2iliHnSE9kew==" spinCount="100000" sheet="1" objects="1" scenarios="1"/>
  <conditionalFormatting sqref="H2:H36">
    <cfRule type="expression" dxfId="11" priority="2">
      <formula>H2="C"</formula>
    </cfRule>
  </conditionalFormatting>
  <conditionalFormatting sqref="L2:L36">
    <cfRule type="expression" dxfId="10" priority="1">
      <formula>L2="ND - No disponible"</formula>
    </cfRule>
  </conditionalFormatting>
  <conditionalFormatting sqref="Q2:Q36">
    <cfRule type="expression" dxfId="9" priority="11">
      <formula>Q2="A"</formula>
    </cfRule>
    <cfRule type="expression" dxfId="8" priority="12">
      <formula>Q2="B"</formula>
    </cfRule>
    <cfRule type="expression" dxfId="7" priority="13">
      <formula>Q2="C"</formula>
    </cfRule>
  </conditionalFormatting>
  <dataValidations count="2">
    <dataValidation type="list" sqref="H2:H36" xr:uid="{36BCC79C-0B81-49D3-AC72-F775A3317ECF}">
      <formula1>"A,B,C"</formula1>
    </dataValidation>
    <dataValidation type="list" sqref="L2:L36" xr:uid="{4DFE623E-509C-45BF-9326-4AF8CB36DB41}">
      <formula1>"Sí,ND - No disponible,En integración"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46"/>
  <sheetViews>
    <sheetView topLeftCell="A27" zoomScale="70" zoomScaleNormal="70" workbookViewId="0">
      <selection activeCell="D39" sqref="D39"/>
    </sheetView>
  </sheetViews>
  <sheetFormatPr baseColWidth="10" defaultColWidth="9" defaultRowHeight="14.25"/>
  <cols>
    <col min="1" max="1" width="12" customWidth="1"/>
    <col min="2" max="2" width="42" customWidth="1"/>
    <col min="3" max="3" width="34" customWidth="1"/>
    <col min="4" max="5" width="12" customWidth="1"/>
    <col min="6" max="7" width="14" customWidth="1"/>
    <col min="8" max="8" width="72" customWidth="1"/>
    <col min="9" max="9" width="34" customWidth="1"/>
  </cols>
  <sheetData>
    <row r="1" spans="1:9" ht="19.5">
      <c r="A1" s="70" t="s">
        <v>463</v>
      </c>
      <c r="B1" s="71"/>
      <c r="C1" s="71"/>
      <c r="D1" s="71"/>
      <c r="E1" s="71"/>
      <c r="F1" s="71"/>
      <c r="G1" s="71"/>
      <c r="H1" s="71"/>
      <c r="I1" s="71"/>
    </row>
    <row r="2" spans="1:9" ht="15">
      <c r="A2" s="72" t="s">
        <v>464</v>
      </c>
      <c r="B2" s="72"/>
      <c r="C2" s="72"/>
      <c r="D2" s="72"/>
      <c r="E2" s="72"/>
      <c r="F2" s="72"/>
      <c r="G2" s="72"/>
      <c r="H2" s="72"/>
      <c r="I2" s="72"/>
    </row>
    <row r="3" spans="1:9">
      <c r="A3" s="2"/>
    </row>
    <row r="4" spans="1:9" ht="15">
      <c r="A4" s="20" t="s">
        <v>23</v>
      </c>
      <c r="B4" s="7" t="s">
        <v>465</v>
      </c>
      <c r="C4" s="7" t="s">
        <v>290</v>
      </c>
      <c r="D4" s="20" t="s">
        <v>466</v>
      </c>
      <c r="E4" s="20" t="s">
        <v>467</v>
      </c>
      <c r="F4" s="20" t="s">
        <v>468</v>
      </c>
      <c r="G4" s="20" t="s">
        <v>469</v>
      </c>
      <c r="H4" s="7" t="s">
        <v>470</v>
      </c>
      <c r="I4" s="7" t="s">
        <v>471</v>
      </c>
    </row>
    <row r="5" spans="1:9" ht="28.5">
      <c r="A5" s="9" t="str">
        <f>'04_Indicadores_2025'!B2</f>
        <v>LG-I01</v>
      </c>
      <c r="B5" s="2" t="str">
        <f>'04_Indicadores_2025'!D2</f>
        <v>Cumplimiento de objetivos estratégicos</v>
      </c>
      <c r="C5" s="2" t="str">
        <f>'04_Indicadores_2025'!C2</f>
        <v>Liderazgo y Gobernanza</v>
      </c>
      <c r="D5" s="9" t="s">
        <v>30</v>
      </c>
      <c r="E5" s="9" t="s">
        <v>30</v>
      </c>
      <c r="F5" s="9" t="s">
        <v>30</v>
      </c>
      <c r="G5" s="9" t="s">
        <v>30</v>
      </c>
      <c r="H5" s="2" t="s">
        <v>472</v>
      </c>
      <c r="I5" s="2" t="s">
        <v>473</v>
      </c>
    </row>
    <row r="6" spans="1:9" ht="28.5">
      <c r="A6" s="9" t="str">
        <f>'04_Indicadores_2025'!B3</f>
        <v>LG-I02</v>
      </c>
      <c r="B6" s="2" t="str">
        <f>'04_Indicadores_2025'!D3</f>
        <v>Riesgos críticos con tratamiento vigente</v>
      </c>
      <c r="C6" s="2" t="str">
        <f>'04_Indicadores_2025'!C3</f>
        <v>Liderazgo y Gobernanza</v>
      </c>
      <c r="D6" s="9" t="s">
        <v>30</v>
      </c>
      <c r="E6" s="9" t="s">
        <v>30</v>
      </c>
      <c r="F6" s="9" t="s">
        <v>30</v>
      </c>
      <c r="G6" s="9" t="s">
        <v>30</v>
      </c>
      <c r="H6" s="2" t="s">
        <v>474</v>
      </c>
      <c r="I6" s="2" t="s">
        <v>473</v>
      </c>
    </row>
    <row r="7" spans="1:9" ht="28.5">
      <c r="A7" s="9" t="str">
        <f>'04_Indicadores_2025'!B4</f>
        <v>LG-I03</v>
      </c>
      <c r="B7" s="2" t="str">
        <f>'04_Indicadores_2025'!D4</f>
        <v>Acciones de mejora cerradas en plazo</v>
      </c>
      <c r="C7" s="2" t="str">
        <f>'04_Indicadores_2025'!C4</f>
        <v>Liderazgo y Gobernanza</v>
      </c>
      <c r="D7" s="9" t="s">
        <v>30</v>
      </c>
      <c r="E7" s="9" t="s">
        <v>30</v>
      </c>
      <c r="F7" s="9" t="s">
        <v>30</v>
      </c>
      <c r="G7" s="9" t="s">
        <v>30</v>
      </c>
      <c r="H7" s="2" t="s">
        <v>475</v>
      </c>
      <c r="I7" s="2" t="s">
        <v>473</v>
      </c>
    </row>
    <row r="8" spans="1:9" ht="28.5">
      <c r="A8" s="9" t="str">
        <f>'04_Indicadores_2025'!B5</f>
        <v>CD-I01</v>
      </c>
      <c r="B8" s="2" t="str">
        <f>'04_Indicadores_2025'!D5</f>
        <v>Productividad respecto de meta propia</v>
      </c>
      <c r="C8" s="2" t="str">
        <f>'04_Indicadores_2025'!C5</f>
        <v>Competitividad y Desarrollo Económico Regional</v>
      </c>
      <c r="D8" s="9" t="s">
        <v>30</v>
      </c>
      <c r="E8" s="9" t="s">
        <v>30</v>
      </c>
      <c r="F8" s="9" t="s">
        <v>30</v>
      </c>
      <c r="G8" s="9" t="s">
        <v>30</v>
      </c>
      <c r="H8" s="2" t="s">
        <v>476</v>
      </c>
      <c r="I8" s="2" t="s">
        <v>473</v>
      </c>
    </row>
    <row r="9" spans="1:9" ht="28.5">
      <c r="A9" s="9" t="str">
        <f>'04_Indicadores_2025'!B6</f>
        <v>CD-I02</v>
      </c>
      <c r="B9" s="2" t="str">
        <f>'04_Indicadores_2025'!D6</f>
        <v>Empleo local</v>
      </c>
      <c r="C9" s="2" t="str">
        <f>'04_Indicadores_2025'!C6</f>
        <v>Competitividad y Desarrollo Económico Regional</v>
      </c>
      <c r="D9" s="9" t="s">
        <v>30</v>
      </c>
      <c r="E9" s="9" t="s">
        <v>30</v>
      </c>
      <c r="F9" s="9" t="s">
        <v>30</v>
      </c>
      <c r="G9" s="9" t="s">
        <v>30</v>
      </c>
      <c r="H9" s="2" t="s">
        <v>477</v>
      </c>
      <c r="I9" s="2" t="s">
        <v>473</v>
      </c>
    </row>
    <row r="10" spans="1:9" ht="28.5">
      <c r="A10" s="9" t="str">
        <f>'04_Indicadores_2025'!B7</f>
        <v>CD-I03</v>
      </c>
      <c r="B10" s="2" t="str">
        <f>'04_Indicadores_2025'!D7</f>
        <v>Compras a proveedores locales</v>
      </c>
      <c r="C10" s="2" t="str">
        <f>'04_Indicadores_2025'!C7</f>
        <v>Competitividad y Desarrollo Económico Regional</v>
      </c>
      <c r="D10" s="9" t="s">
        <v>30</v>
      </c>
      <c r="E10" s="9" t="s">
        <v>30</v>
      </c>
      <c r="F10" s="9" t="s">
        <v>36</v>
      </c>
      <c r="G10" s="9" t="s">
        <v>36</v>
      </c>
      <c r="H10" s="2" t="s">
        <v>478</v>
      </c>
      <c r="I10" s="2" t="s">
        <v>473</v>
      </c>
    </row>
    <row r="11" spans="1:9" ht="28.5">
      <c r="A11" s="9" t="str">
        <f>'04_Indicadores_2025'!B8</f>
        <v>CD-I04</v>
      </c>
      <c r="B11" s="2" t="str">
        <f>'04_Indicadores_2025'!D8</f>
        <v>Proveedores desarrollados con resultado verificable</v>
      </c>
      <c r="C11" s="2" t="str">
        <f>'04_Indicadores_2025'!C8</f>
        <v>Competitividad y Desarrollo Económico Regional</v>
      </c>
      <c r="D11" s="9" t="s">
        <v>30</v>
      </c>
      <c r="E11" s="9" t="s">
        <v>30</v>
      </c>
      <c r="F11" s="9" t="s">
        <v>36</v>
      </c>
      <c r="G11" s="9" t="s">
        <v>36</v>
      </c>
      <c r="H11" s="2" t="s">
        <v>479</v>
      </c>
      <c r="I11" s="2" t="s">
        <v>473</v>
      </c>
    </row>
    <row r="12" spans="1:9" ht="28.5">
      <c r="A12" s="9" t="str">
        <f>'04_Indicadores_2025'!B9</f>
        <v>CH-I01</v>
      </c>
      <c r="B12" s="2" t="str">
        <f>'04_Indicadores_2025'!D9</f>
        <v>Cobertura de capacitación</v>
      </c>
      <c r="C12" s="2" t="str">
        <f>'04_Indicadores_2025'!C9</f>
        <v>Capital Humano</v>
      </c>
      <c r="D12" s="9" t="s">
        <v>30</v>
      </c>
      <c r="E12" s="9" t="s">
        <v>30</v>
      </c>
      <c r="F12" s="9" t="s">
        <v>30</v>
      </c>
      <c r="G12" s="9" t="s">
        <v>30</v>
      </c>
      <c r="H12" s="2" t="s">
        <v>480</v>
      </c>
      <c r="I12" s="2" t="s">
        <v>473</v>
      </c>
    </row>
    <row r="13" spans="1:9" ht="28.5">
      <c r="A13" s="9" t="str">
        <f>'04_Indicadores_2025'!B10</f>
        <v>CH-I02</v>
      </c>
      <c r="B13" s="2" t="str">
        <f>'04_Indicadores_2025'!D10</f>
        <v>Cumplimiento del programa de capacitación</v>
      </c>
      <c r="C13" s="2" t="str">
        <f>'04_Indicadores_2025'!C10</f>
        <v>Capital Humano</v>
      </c>
      <c r="D13" s="9" t="s">
        <v>30</v>
      </c>
      <c r="E13" s="9" t="s">
        <v>30</v>
      </c>
      <c r="F13" s="9" t="s">
        <v>30</v>
      </c>
      <c r="G13" s="9" t="s">
        <v>30</v>
      </c>
      <c r="H13" s="2" t="s">
        <v>481</v>
      </c>
      <c r="I13" s="2" t="s">
        <v>473</v>
      </c>
    </row>
    <row r="14" spans="1:9" ht="28.5">
      <c r="A14" s="9" t="str">
        <f>'04_Indicadores_2025'!B11</f>
        <v>CH-I03</v>
      </c>
      <c r="B14" s="2" t="str">
        <f>'04_Indicadores_2025'!D11</f>
        <v>Efectividad o certificación de competencias</v>
      </c>
      <c r="C14" s="2" t="str">
        <f>'04_Indicadores_2025'!C11</f>
        <v>Capital Humano</v>
      </c>
      <c r="D14" s="9" t="s">
        <v>30</v>
      </c>
      <c r="E14" s="9" t="s">
        <v>30</v>
      </c>
      <c r="F14" s="9" t="s">
        <v>30</v>
      </c>
      <c r="G14" s="9" t="s">
        <v>30</v>
      </c>
      <c r="H14" s="2" t="s">
        <v>482</v>
      </c>
      <c r="I14" s="2" t="s">
        <v>473</v>
      </c>
    </row>
    <row r="15" spans="1:9" ht="28.5">
      <c r="A15" s="9" t="str">
        <f>'04_Indicadores_2025'!B12</f>
        <v>CH-I04</v>
      </c>
      <c r="B15" s="2" t="str">
        <f>'04_Indicadores_2025'!D12</f>
        <v>Rotación de personal</v>
      </c>
      <c r="C15" s="2" t="str">
        <f>'04_Indicadores_2025'!C12</f>
        <v>Capital Humano</v>
      </c>
      <c r="D15" s="9" t="s">
        <v>30</v>
      </c>
      <c r="E15" s="9" t="s">
        <v>30</v>
      </c>
      <c r="F15" s="9" t="s">
        <v>30</v>
      </c>
      <c r="G15" s="9" t="s">
        <v>30</v>
      </c>
      <c r="H15" s="2" t="s">
        <v>483</v>
      </c>
      <c r="I15" s="2" t="s">
        <v>473</v>
      </c>
    </row>
    <row r="16" spans="1:9" ht="28.5">
      <c r="A16" s="9" t="str">
        <f>'04_Indicadores_2025'!B13</f>
        <v>EO-I01</v>
      </c>
      <c r="B16" s="2" t="str">
        <f>'04_Indicadores_2025'!D13</f>
        <v>Cumplimiento del programa de producción/servicio</v>
      </c>
      <c r="C16" s="2" t="str">
        <f>'04_Indicadores_2025'!C13</f>
        <v>Excelencia Operacional</v>
      </c>
      <c r="D16" s="9" t="s">
        <v>30</v>
      </c>
      <c r="E16" s="9" t="s">
        <v>30</v>
      </c>
      <c r="F16" s="9" t="s">
        <v>30</v>
      </c>
      <c r="G16" s="9" t="s">
        <v>30</v>
      </c>
      <c r="H16" s="2" t="s">
        <v>484</v>
      </c>
      <c r="I16" s="2" t="s">
        <v>473</v>
      </c>
    </row>
    <row r="17" spans="1:9" ht="28.5">
      <c r="A17" s="9" t="str">
        <f>'04_Indicadores_2025'!B14</f>
        <v>EO-I02</v>
      </c>
      <c r="B17" s="2" t="str">
        <f>'04_Indicadores_2025'!D14</f>
        <v>Disponibilidad de equipos o procesos críticos</v>
      </c>
      <c r="C17" s="2" t="str">
        <f>'04_Indicadores_2025'!C14</f>
        <v>Excelencia Operacional</v>
      </c>
      <c r="D17" s="9" t="s">
        <v>30</v>
      </c>
      <c r="E17" s="9" t="s">
        <v>30</v>
      </c>
      <c r="F17" s="9" t="s">
        <v>36</v>
      </c>
      <c r="G17" s="9" t="s">
        <v>36</v>
      </c>
      <c r="H17" s="2" t="s">
        <v>485</v>
      </c>
      <c r="I17" s="2" t="s">
        <v>473</v>
      </c>
    </row>
    <row r="18" spans="1:9" ht="28.5">
      <c r="A18" s="9" t="str">
        <f>'04_Indicadores_2025'!B15</f>
        <v>EO-I03</v>
      </c>
      <c r="B18" s="2" t="str">
        <f>'04_Indicadores_2025'!D15</f>
        <v>Cumplimiento de mantenimiento preventivo</v>
      </c>
      <c r="C18" s="2" t="str">
        <f>'04_Indicadores_2025'!C15</f>
        <v>Excelencia Operacional</v>
      </c>
      <c r="D18" s="9" t="s">
        <v>30</v>
      </c>
      <c r="E18" s="9" t="s">
        <v>30</v>
      </c>
      <c r="F18" s="9" t="s">
        <v>36</v>
      </c>
      <c r="G18" s="9" t="s">
        <v>36</v>
      </c>
      <c r="H18" s="2" t="s">
        <v>486</v>
      </c>
      <c r="I18" s="2" t="s">
        <v>473</v>
      </c>
    </row>
    <row r="19" spans="1:9" ht="28.5">
      <c r="A19" s="9" t="str">
        <f>'04_Indicadores_2025'!B16</f>
        <v>EO-I04</v>
      </c>
      <c r="B19" s="2" t="str">
        <f>'04_Indicadores_2025'!D16</f>
        <v>Paro no programado</v>
      </c>
      <c r="C19" s="2" t="str">
        <f>'04_Indicadores_2025'!C16</f>
        <v>Excelencia Operacional</v>
      </c>
      <c r="D19" s="9" t="s">
        <v>30</v>
      </c>
      <c r="E19" s="9" t="s">
        <v>30</v>
      </c>
      <c r="F19" s="9" t="s">
        <v>36</v>
      </c>
      <c r="G19" s="9" t="s">
        <v>36</v>
      </c>
      <c r="H19" s="2" t="s">
        <v>487</v>
      </c>
      <c r="I19" s="2" t="s">
        <v>473</v>
      </c>
    </row>
    <row r="20" spans="1:9" ht="28.5">
      <c r="A20" s="9" t="str">
        <f>'04_Indicadores_2025'!B17</f>
        <v>EO-I05</v>
      </c>
      <c r="B20" s="2" t="str">
        <f>'04_Indicadores_2025'!D17</f>
        <v>Cumplimiento de estándares de calidad</v>
      </c>
      <c r="C20" s="2" t="str">
        <f>'04_Indicadores_2025'!C17</f>
        <v>Excelencia Operacional</v>
      </c>
      <c r="D20" s="9" t="s">
        <v>30</v>
      </c>
      <c r="E20" s="9" t="s">
        <v>30</v>
      </c>
      <c r="F20" s="9" t="s">
        <v>30</v>
      </c>
      <c r="G20" s="9" t="s">
        <v>30</v>
      </c>
      <c r="H20" s="2" t="s">
        <v>488</v>
      </c>
      <c r="I20" s="2" t="s">
        <v>473</v>
      </c>
    </row>
    <row r="21" spans="1:9" ht="28.5">
      <c r="A21" s="9" t="str">
        <f>'04_Indicadores_2025'!B18</f>
        <v>EO-I06</v>
      </c>
      <c r="B21" s="2" t="str">
        <f>'04_Indicadores_2025'!D18</f>
        <v>Proyectos de mejora con beneficio verificado</v>
      </c>
      <c r="C21" s="2" t="str">
        <f>'04_Indicadores_2025'!C18</f>
        <v>Excelencia Operacional</v>
      </c>
      <c r="D21" s="9" t="s">
        <v>30</v>
      </c>
      <c r="E21" s="9" t="s">
        <v>30</v>
      </c>
      <c r="F21" s="9" t="s">
        <v>30</v>
      </c>
      <c r="G21" s="9" t="s">
        <v>30</v>
      </c>
      <c r="H21" s="2" t="s">
        <v>489</v>
      </c>
      <c r="I21" s="2" t="s">
        <v>473</v>
      </c>
    </row>
    <row r="22" spans="1:9" ht="28.5">
      <c r="A22" s="9" t="str">
        <f>'04_Indicadores_2025'!B19</f>
        <v>GA-I01</v>
      </c>
      <c r="B22" s="2" t="str">
        <f>'04_Indicadores_2025'!D19</f>
        <v>Intensidad de consumo de agua</v>
      </c>
      <c r="C22" s="2" t="str">
        <f>'04_Indicadores_2025'!C19</f>
        <v>Gestión Ambiental y Economía Circular</v>
      </c>
      <c r="D22" s="9" t="s">
        <v>30</v>
      </c>
      <c r="E22" s="9" t="s">
        <v>30</v>
      </c>
      <c r="F22" s="9" t="s">
        <v>36</v>
      </c>
      <c r="G22" s="9" t="s">
        <v>36</v>
      </c>
      <c r="H22" s="2" t="s">
        <v>490</v>
      </c>
      <c r="I22" s="2" t="s">
        <v>473</v>
      </c>
    </row>
    <row r="23" spans="1:9" ht="28.5">
      <c r="A23" s="9" t="str">
        <f>'04_Indicadores_2025'!B20</f>
        <v>GA-I02</v>
      </c>
      <c r="B23" s="2" t="str">
        <f>'04_Indicadores_2025'!D20</f>
        <v>Agua reutilizada o recirculada</v>
      </c>
      <c r="C23" s="2" t="str">
        <f>'04_Indicadores_2025'!C20</f>
        <v>Gestión Ambiental y Economía Circular</v>
      </c>
      <c r="D23" s="9" t="s">
        <v>30</v>
      </c>
      <c r="E23" s="9" t="s">
        <v>30</v>
      </c>
      <c r="F23" s="9" t="s">
        <v>36</v>
      </c>
      <c r="G23" s="9" t="s">
        <v>36</v>
      </c>
      <c r="H23" s="2" t="s">
        <v>491</v>
      </c>
      <c r="I23" s="2" t="s">
        <v>473</v>
      </c>
    </row>
    <row r="24" spans="1:9" ht="28.5">
      <c r="A24" s="9" t="str">
        <f>'04_Indicadores_2025'!B21</f>
        <v>GA-I03</v>
      </c>
      <c r="B24" s="2" t="str">
        <f>'04_Indicadores_2025'!D21</f>
        <v>Intensidad energética</v>
      </c>
      <c r="C24" s="2" t="str">
        <f>'04_Indicadores_2025'!C21</f>
        <v>Gestión Ambiental y Economía Circular</v>
      </c>
      <c r="D24" s="9" t="s">
        <v>30</v>
      </c>
      <c r="E24" s="9" t="s">
        <v>30</v>
      </c>
      <c r="F24" s="9" t="s">
        <v>36</v>
      </c>
      <c r="G24" s="9" t="s">
        <v>36</v>
      </c>
      <c r="H24" s="2" t="s">
        <v>492</v>
      </c>
      <c r="I24" s="2" t="s">
        <v>473</v>
      </c>
    </row>
    <row r="25" spans="1:9" ht="28.5">
      <c r="A25" s="9" t="str">
        <f>'04_Indicadores_2025'!B22</f>
        <v>GA-I04</v>
      </c>
      <c r="B25" s="2" t="str">
        <f>'04_Indicadores_2025'!D22</f>
        <v>Residuos valorizados</v>
      </c>
      <c r="C25" s="2" t="str">
        <f>'04_Indicadores_2025'!C22</f>
        <v>Gestión Ambiental y Economía Circular</v>
      </c>
      <c r="D25" s="9" t="s">
        <v>30</v>
      </c>
      <c r="E25" s="9" t="s">
        <v>30</v>
      </c>
      <c r="F25" s="9" t="s">
        <v>30</v>
      </c>
      <c r="G25" s="9" t="s">
        <v>30</v>
      </c>
      <c r="H25" s="2" t="s">
        <v>493</v>
      </c>
      <c r="I25" s="2" t="s">
        <v>473</v>
      </c>
    </row>
    <row r="26" spans="1:9" ht="28.5">
      <c r="A26" s="9" t="str">
        <f>'04_Indicadores_2025'!B23</f>
        <v>GA-I05</v>
      </c>
      <c r="B26" s="2" t="str">
        <f>'04_Indicadores_2025'!D23</f>
        <v>Intensidad de emisiones GEI</v>
      </c>
      <c r="C26" s="2" t="str">
        <f>'04_Indicadores_2025'!C23</f>
        <v>Gestión Ambiental y Economía Circular</v>
      </c>
      <c r="D26" s="9" t="s">
        <v>36</v>
      </c>
      <c r="E26" s="9" t="s">
        <v>36</v>
      </c>
      <c r="F26" s="9" t="s">
        <v>36</v>
      </c>
      <c r="G26" s="9" t="s">
        <v>36</v>
      </c>
      <c r="H26" s="2" t="s">
        <v>494</v>
      </c>
      <c r="I26" s="2" t="s">
        <v>473</v>
      </c>
    </row>
    <row r="27" spans="1:9" ht="28.5">
      <c r="A27" s="9" t="str">
        <f>'04_Indicadores_2025'!B24</f>
        <v>GA-I06</v>
      </c>
      <c r="B27" s="2" t="str">
        <f>'04_Indicadores_2025'!D24</f>
        <v>Incidentes ambientales significativos</v>
      </c>
      <c r="C27" s="2" t="str">
        <f>'04_Indicadores_2025'!C24</f>
        <v>Gestión Ambiental y Economía Circular</v>
      </c>
      <c r="D27" s="9" t="s">
        <v>30</v>
      </c>
      <c r="E27" s="9" t="s">
        <v>30</v>
      </c>
      <c r="F27" s="9" t="s">
        <v>36</v>
      </c>
      <c r="G27" s="9" t="s">
        <v>36</v>
      </c>
      <c r="H27" s="2" t="s">
        <v>495</v>
      </c>
      <c r="I27" s="2" t="s">
        <v>473</v>
      </c>
    </row>
    <row r="28" spans="1:9" ht="28.5">
      <c r="A28" s="9" t="str">
        <f>'04_Indicadores_2025'!B25</f>
        <v>DT-I01</v>
      </c>
      <c r="B28" s="2" t="str">
        <f>'04_Indicadores_2025'!D25</f>
        <v>Quejas o inquietudes atendidas en plazo</v>
      </c>
      <c r="C28" s="2" t="str">
        <f>'04_Indicadores_2025'!C25</f>
        <v>Desarrollo Social y Vinculación Territorial</v>
      </c>
      <c r="D28" s="9" t="s">
        <v>30</v>
      </c>
      <c r="E28" s="9" t="s">
        <v>30</v>
      </c>
      <c r="F28" s="9" t="s">
        <v>36</v>
      </c>
      <c r="G28" s="9" t="s">
        <v>36</v>
      </c>
      <c r="H28" s="2" t="s">
        <v>496</v>
      </c>
      <c r="I28" s="2" t="s">
        <v>473</v>
      </c>
    </row>
    <row r="29" spans="1:9" ht="28.5">
      <c r="A29" s="9" t="str">
        <f>'04_Indicadores_2025'!B26</f>
        <v>DT-I02</v>
      </c>
      <c r="B29" s="2" t="str">
        <f>'04_Indicadores_2025'!D26</f>
        <v>Acuerdos con grupos de interés cumplidos</v>
      </c>
      <c r="C29" s="2" t="str">
        <f>'04_Indicadores_2025'!C26</f>
        <v>Desarrollo Social y Vinculación Territorial</v>
      </c>
      <c r="D29" s="9" t="s">
        <v>30</v>
      </c>
      <c r="E29" s="9" t="s">
        <v>30</v>
      </c>
      <c r="F29" s="9" t="s">
        <v>36</v>
      </c>
      <c r="G29" s="9" t="s">
        <v>36</v>
      </c>
      <c r="H29" s="2" t="s">
        <v>497</v>
      </c>
      <c r="I29" s="2" t="s">
        <v>473</v>
      </c>
    </row>
    <row r="30" spans="1:9" ht="28.5">
      <c r="A30" s="9" t="str">
        <f>'04_Indicadores_2025'!B27</f>
        <v>DT-I03</v>
      </c>
      <c r="B30" s="2" t="str">
        <f>'04_Indicadores_2025'!D27</f>
        <v>Programas sociales con evaluación de resultados</v>
      </c>
      <c r="C30" s="2" t="str">
        <f>'04_Indicadores_2025'!C27</f>
        <v>Desarrollo Social y Vinculación Territorial</v>
      </c>
      <c r="D30" s="9" t="s">
        <v>30</v>
      </c>
      <c r="E30" s="9" t="s">
        <v>30</v>
      </c>
      <c r="F30" s="9" t="s">
        <v>36</v>
      </c>
      <c r="G30" s="9" t="s">
        <v>36</v>
      </c>
      <c r="H30" s="2" t="s">
        <v>498</v>
      </c>
      <c r="I30" s="2" t="s">
        <v>473</v>
      </c>
    </row>
    <row r="31" spans="1:9" ht="28.5">
      <c r="A31" s="9" t="str">
        <f>'04_Indicadores_2025'!B28</f>
        <v>DT-I04</v>
      </c>
      <c r="B31" s="2" t="str">
        <f>'04_Indicadores_2025'!D28</f>
        <v>Satisfacción o retroalimentación de grupos de interés</v>
      </c>
      <c r="C31" s="2" t="str">
        <f>'04_Indicadores_2025'!C28</f>
        <v>Desarrollo Social y Vinculación Territorial</v>
      </c>
      <c r="D31" s="9" t="s">
        <v>30</v>
      </c>
      <c r="E31" s="9" t="s">
        <v>30</v>
      </c>
      <c r="F31" s="9" t="s">
        <v>36</v>
      </c>
      <c r="G31" s="9" t="s">
        <v>36</v>
      </c>
      <c r="H31" s="2" t="s">
        <v>499</v>
      </c>
      <c r="I31" s="2" t="s">
        <v>473</v>
      </c>
    </row>
    <row r="32" spans="1:9" ht="28.5">
      <c r="A32" s="9" t="str">
        <f>'04_Indicadores_2025'!B29</f>
        <v>IT-I01</v>
      </c>
      <c r="B32" s="2" t="str">
        <f>'04_Indicadores_2025'!D29</f>
        <v>Proyectos de innovación con resultado verificable</v>
      </c>
      <c r="C32" s="2" t="str">
        <f>'04_Indicadores_2025'!C29</f>
        <v>Innovación y Transformación Tecnológica</v>
      </c>
      <c r="D32" s="9" t="s">
        <v>30</v>
      </c>
      <c r="E32" s="9" t="s">
        <v>30</v>
      </c>
      <c r="F32" s="9" t="s">
        <v>30</v>
      </c>
      <c r="G32" s="9" t="s">
        <v>30</v>
      </c>
      <c r="H32" s="2" t="s">
        <v>500</v>
      </c>
      <c r="I32" s="2" t="s">
        <v>473</v>
      </c>
    </row>
    <row r="33" spans="1:9" ht="28.5">
      <c r="A33" s="9" t="str">
        <f>'04_Indicadores_2025'!B30</f>
        <v>IT-I02</v>
      </c>
      <c r="B33" s="2" t="str">
        <f>'04_Indicadores_2025'!D30</f>
        <v>Procesos digitalizados relevantes</v>
      </c>
      <c r="C33" s="2" t="str">
        <f>'04_Indicadores_2025'!C30</f>
        <v>Innovación y Transformación Tecnológica</v>
      </c>
      <c r="D33" s="9" t="s">
        <v>30</v>
      </c>
      <c r="E33" s="9" t="s">
        <v>30</v>
      </c>
      <c r="F33" s="9" t="s">
        <v>30</v>
      </c>
      <c r="G33" s="9" t="s">
        <v>30</v>
      </c>
      <c r="H33" s="2" t="s">
        <v>501</v>
      </c>
      <c r="I33" s="2" t="s">
        <v>473</v>
      </c>
    </row>
    <row r="34" spans="1:9" ht="28.5">
      <c r="A34" s="9" t="str">
        <f>'04_Indicadores_2025'!B31</f>
        <v>IT-I03</v>
      </c>
      <c r="B34" s="2" t="str">
        <f>'04_Indicadores_2025'!D31</f>
        <v>Soluciones escaladas o replicadas</v>
      </c>
      <c r="C34" s="2" t="str">
        <f>'04_Indicadores_2025'!C31</f>
        <v>Innovación y Transformación Tecnológica</v>
      </c>
      <c r="D34" s="9" t="s">
        <v>36</v>
      </c>
      <c r="E34" s="9" t="s">
        <v>36</v>
      </c>
      <c r="F34" s="9" t="s">
        <v>36</v>
      </c>
      <c r="G34" s="9" t="s">
        <v>36</v>
      </c>
      <c r="H34" s="2" t="s">
        <v>502</v>
      </c>
      <c r="I34" s="2" t="s">
        <v>473</v>
      </c>
    </row>
    <row r="35" spans="1:9" ht="28.5">
      <c r="A35" s="9" t="str">
        <f>'04_Indicadores_2025'!B32</f>
        <v>IT-I04</v>
      </c>
      <c r="B35" s="2" t="str">
        <f>'04_Indicadores_2025'!D32</f>
        <v>Beneficio verificable de innovación</v>
      </c>
      <c r="C35" s="2" t="str">
        <f>'04_Indicadores_2025'!C32</f>
        <v>Innovación y Transformación Tecnológica</v>
      </c>
      <c r="D35" s="9" t="s">
        <v>30</v>
      </c>
      <c r="E35" s="9" t="s">
        <v>30</v>
      </c>
      <c r="F35" s="9" t="s">
        <v>30</v>
      </c>
      <c r="G35" s="9" t="s">
        <v>30</v>
      </c>
      <c r="H35" s="2" t="s">
        <v>503</v>
      </c>
      <c r="I35" s="2" t="s">
        <v>473</v>
      </c>
    </row>
    <row r="36" spans="1:9" ht="28.5">
      <c r="A36" s="9" t="str">
        <f>'04_Indicadores_2025'!B33</f>
        <v>IM-I01</v>
      </c>
      <c r="B36" s="2" t="str">
        <f>'04_Indicadores_2025'!D33</f>
        <v>Riesgos estratégicos críticos con tratamiento</v>
      </c>
      <c r="C36" s="2" t="str">
        <f>'04_Indicadores_2025'!C33</f>
        <v>Inteligencia Estratégica y Mejora Continua</v>
      </c>
      <c r="D36" s="9" t="s">
        <v>30</v>
      </c>
      <c r="E36" s="9" t="s">
        <v>30</v>
      </c>
      <c r="F36" s="9" t="s">
        <v>30</v>
      </c>
      <c r="G36" s="9" t="s">
        <v>30</v>
      </c>
      <c r="H36" s="2" t="s">
        <v>504</v>
      </c>
      <c r="I36" s="2" t="s">
        <v>473</v>
      </c>
    </row>
    <row r="37" spans="1:9" ht="28.5">
      <c r="A37" s="9" t="str">
        <f>'04_Indicadores_2025'!B34</f>
        <v>IM-I02</v>
      </c>
      <c r="B37" s="2" t="str">
        <f>'04_Indicadores_2025'!D34</f>
        <v>Procesos críticos con plan de continuidad probado</v>
      </c>
      <c r="C37" s="2" t="str">
        <f>'04_Indicadores_2025'!C34</f>
        <v>Inteligencia Estratégica y Mejora Continua</v>
      </c>
      <c r="D37" s="9" t="s">
        <v>30</v>
      </c>
      <c r="E37" s="9" t="s">
        <v>30</v>
      </c>
      <c r="F37" s="9" t="s">
        <v>36</v>
      </c>
      <c r="G37" s="9" t="s">
        <v>36</v>
      </c>
      <c r="H37" s="2" t="s">
        <v>505</v>
      </c>
      <c r="I37" s="2" t="s">
        <v>473</v>
      </c>
    </row>
    <row r="38" spans="1:9" ht="28.5">
      <c r="A38" s="9" t="str">
        <f>'04_Indicadores_2025'!B35</f>
        <v>IM-I03</v>
      </c>
      <c r="B38" s="2" t="str">
        <f>'04_Indicadores_2025'!D35</f>
        <v>Cumplimiento de objetivos estratégicos de sostenibilidad</v>
      </c>
      <c r="C38" s="2" t="str">
        <f>'04_Indicadores_2025'!C35</f>
        <v>Inteligencia Estratégica y Mejora Continua</v>
      </c>
      <c r="D38" s="9" t="s">
        <v>30</v>
      </c>
      <c r="E38" s="9" t="s">
        <v>30</v>
      </c>
      <c r="F38" s="9" t="s">
        <v>36</v>
      </c>
      <c r="G38" s="9" t="s">
        <v>36</v>
      </c>
      <c r="H38" s="2" t="s">
        <v>506</v>
      </c>
      <c r="I38" s="2" t="s">
        <v>473</v>
      </c>
    </row>
    <row r="39" spans="1:9" ht="28.5">
      <c r="A39" s="9" t="str">
        <f>'04_Indicadores_2025'!B36</f>
        <v>IM-I04</v>
      </c>
      <c r="B39" s="2" t="str">
        <f>'04_Indicadores_2025'!D36</f>
        <v>Acciones de adaptación o resiliencia implementadas</v>
      </c>
      <c r="C39" s="2" t="str">
        <f>'04_Indicadores_2025'!C36</f>
        <v>Inteligencia Estratégica y Mejora Continua</v>
      </c>
      <c r="D39" s="9" t="s">
        <v>36</v>
      </c>
      <c r="E39" s="9" t="s">
        <v>36</v>
      </c>
      <c r="F39" s="9" t="s">
        <v>36</v>
      </c>
      <c r="G39" s="9" t="s">
        <v>36</v>
      </c>
      <c r="H39" s="2" t="s">
        <v>507</v>
      </c>
      <c r="I39" s="2" t="s">
        <v>473</v>
      </c>
    </row>
    <row r="40" spans="1:9">
      <c r="A40" s="2"/>
    </row>
    <row r="41" spans="1:9" ht="15" thickBot="1">
      <c r="A41" s="2"/>
    </row>
    <row r="42" spans="1:9" ht="15" customHeight="1">
      <c r="A42" s="67" t="s">
        <v>508</v>
      </c>
      <c r="B42" s="68"/>
      <c r="C42" s="68"/>
      <c r="D42" s="68"/>
      <c r="E42" s="69"/>
    </row>
    <row r="43" spans="1:9">
      <c r="A43" s="21" t="s">
        <v>30</v>
      </c>
      <c r="B43" s="63" t="s">
        <v>509</v>
      </c>
      <c r="C43" s="63"/>
      <c r="D43" s="63"/>
      <c r="E43" s="64"/>
    </row>
    <row r="44" spans="1:9">
      <c r="A44" s="21" t="s">
        <v>36</v>
      </c>
      <c r="B44" s="63" t="s">
        <v>510</v>
      </c>
      <c r="C44" s="63"/>
      <c r="D44" s="63"/>
      <c r="E44" s="64"/>
    </row>
    <row r="45" spans="1:9">
      <c r="A45" s="21" t="s">
        <v>41</v>
      </c>
      <c r="B45" s="63" t="s">
        <v>511</v>
      </c>
      <c r="C45" s="63"/>
      <c r="D45" s="63"/>
      <c r="E45" s="64"/>
    </row>
    <row r="46" spans="1:9" ht="15" thickBot="1">
      <c r="A46" s="22" t="s">
        <v>62</v>
      </c>
      <c r="B46" s="65" t="s">
        <v>512</v>
      </c>
      <c r="C46" s="65"/>
      <c r="D46" s="65"/>
      <c r="E46" s="66"/>
    </row>
  </sheetData>
  <sheetProtection algorithmName="SHA-512" hashValue="MtNx6I7Sdl42wnTXKedyT6wUn/upf0eJKyzOv4ES+GbvkJ4IB5bj1RmUMhD1BLc52Q0RTvihK0B2erwSl0f8Pg==" saltValue="AaJPyZ7DUP9NcaepghNM4Q==" spinCount="100000" sheet="1" objects="1" scenarios="1"/>
  <mergeCells count="7">
    <mergeCell ref="B45:E45"/>
    <mergeCell ref="B46:E46"/>
    <mergeCell ref="A42:E42"/>
    <mergeCell ref="A1:I1"/>
    <mergeCell ref="A2:I2"/>
    <mergeCell ref="B43:E43"/>
    <mergeCell ref="B44:E44"/>
  </mergeCells>
  <conditionalFormatting sqref="D5:G39">
    <cfRule type="expression" dxfId="6" priority="1">
      <formula>D5="A"</formula>
    </cfRule>
    <cfRule type="expression" dxfId="5" priority="2">
      <formula>D5="B"</formula>
    </cfRule>
    <cfRule type="expression" dxfId="4" priority="3">
      <formula>D5="C"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20"/>
  <sheetViews>
    <sheetView workbookViewId="0">
      <selection activeCell="B2" sqref="B2:B10"/>
    </sheetView>
  </sheetViews>
  <sheetFormatPr baseColWidth="10" defaultColWidth="9" defaultRowHeight="14.25"/>
  <cols>
    <col min="1" max="1" width="38" customWidth="1"/>
    <col min="2" max="2" width="24" customWidth="1"/>
    <col min="3" max="3" width="38" customWidth="1"/>
    <col min="4" max="4" width="48" customWidth="1"/>
  </cols>
  <sheetData>
    <row r="1" spans="1:26" ht="15">
      <c r="A1" s="5" t="s">
        <v>249</v>
      </c>
      <c r="B1" s="5" t="s">
        <v>250</v>
      </c>
      <c r="C1" s="5" t="s">
        <v>251</v>
      </c>
      <c r="D1" s="5" t="s">
        <v>252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5" t="s">
        <v>253</v>
      </c>
      <c r="B2" s="23">
        <f>COUNTA('03_Reactivos_48'!F2:F49)</f>
        <v>0</v>
      </c>
      <c r="C2" s="15" t="s">
        <v>254</v>
      </c>
      <c r="D2" s="15" t="s">
        <v>255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15" t="s">
        <v>256</v>
      </c>
      <c r="B3" s="23">
        <f>COUNTA('03_Reactivos_48'!G2:G49)</f>
        <v>0</v>
      </c>
      <c r="C3" s="15" t="s">
        <v>254</v>
      </c>
      <c r="D3" s="15" t="s">
        <v>255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5" t="s">
        <v>257</v>
      </c>
      <c r="B4" s="23">
        <f>COUNTIFS('03_Reactivos_48'!F2:F49,"B",'03_Reactivos_48'!L2:L49,"")+COUNTIFS('03_Reactivos_48'!F2:F49,"C",'03_Reactivos_48'!L2:L49,"")</f>
        <v>0</v>
      </c>
      <c r="C4" s="15" t="s">
        <v>258</v>
      </c>
      <c r="D4" s="15" t="s">
        <v>259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8.5">
      <c r="A5" s="15" t="s">
        <v>260</v>
      </c>
      <c r="B5" s="23">
        <f>COUNTIFS('03_Reactivos_48'!J2:J49,"Sí",'03_Reactivos_48'!K2:K49,"")</f>
        <v>0</v>
      </c>
      <c r="C5" s="15" t="s">
        <v>258</v>
      </c>
      <c r="D5" s="15" t="s">
        <v>261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15" t="s">
        <v>262</v>
      </c>
      <c r="B6" s="23">
        <f>COUNTA('04_Indicadores_2025'!H2:H36)</f>
        <v>0</v>
      </c>
      <c r="C6" s="15" t="s">
        <v>263</v>
      </c>
      <c r="D6" s="15" t="s">
        <v>255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15" t="s">
        <v>264</v>
      </c>
      <c r="B7" s="23">
        <f>COUNTA('04_Indicadores_2025'!L2:L36)</f>
        <v>0</v>
      </c>
      <c r="C7" s="15" t="s">
        <v>263</v>
      </c>
      <c r="D7" s="15" t="s">
        <v>255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15" t="s">
        <v>265</v>
      </c>
      <c r="B8" s="23">
        <f>COUNTIFS('04_Indicadores_2025'!H2:H36,"B",'04_Indicadores_2025'!O2:O36,"")+COUNTIFS('04_Indicadores_2025'!H2:H36,"C",'04_Indicadores_2025'!O2:O36,"")</f>
        <v>0</v>
      </c>
      <c r="C8" s="15" t="s">
        <v>258</v>
      </c>
      <c r="D8" s="15" t="s">
        <v>259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15" t="s">
        <v>266</v>
      </c>
      <c r="B9" s="23">
        <f>COUNTIFS('04_Indicadores_2025'!L2:L36,"ND - No disponible",'04_Indicadores_2025'!O2:O36,"")</f>
        <v>0</v>
      </c>
      <c r="C9" s="15" t="s">
        <v>258</v>
      </c>
      <c r="D9" s="15" t="s">
        <v>267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15" t="s">
        <v>268</v>
      </c>
      <c r="B10" s="23">
        <f>COUNTIFS('04_Indicadores_2025'!K2:K36,"&lt;&gt;",'04_Indicadores_2025'!N2:N36,"")</f>
        <v>0</v>
      </c>
      <c r="C10" s="15" t="s">
        <v>258</v>
      </c>
      <c r="D10" s="15" t="s">
        <v>269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15" t="s">
        <v>270</v>
      </c>
      <c r="B11" s="23" t="s">
        <v>271</v>
      </c>
      <c r="C11" s="15" t="s">
        <v>272</v>
      </c>
      <c r="D11" s="15" t="s">
        <v>273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15" t="s">
        <v>274</v>
      </c>
      <c r="B12" s="23" t="s">
        <v>271</v>
      </c>
      <c r="C12" s="15" t="s">
        <v>275</v>
      </c>
      <c r="D12" s="15" t="s">
        <v>276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>
      <c r="A13" s="15" t="s">
        <v>277</v>
      </c>
      <c r="B13" s="23" t="str">
        <f>IF(AND(B2=48,B3=48,B4=0,B5=0,B6=35,B7=35,B8=0,B9=0,B10=0,'02_Datos_Generales'!B16&lt;&gt;""),"LISTO PARA REVISIÓN FINAL","REVISAR PENDIENTES")</f>
        <v>REVISAR PENDIENTES</v>
      </c>
      <c r="C13" s="15" t="s">
        <v>278</v>
      </c>
      <c r="D13" s="15" t="s">
        <v>279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57">
      <c r="A14" s="15" t="s">
        <v>280</v>
      </c>
      <c r="B14" s="15" t="s">
        <v>281</v>
      </c>
      <c r="C14" s="15"/>
      <c r="D14" s="15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8.5">
      <c r="A15" s="15" t="s">
        <v>282</v>
      </c>
      <c r="B15" s="15" t="str">
        <f>IF('02_Datos_Generales'!B16="","PENDIENTE","OK")</f>
        <v>PENDIENTE</v>
      </c>
      <c r="C15" s="15" t="s">
        <v>283</v>
      </c>
      <c r="D15" s="15" t="s">
        <v>284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15" t="s">
        <v>285</v>
      </c>
      <c r="B16" s="15" t="s">
        <v>286</v>
      </c>
      <c r="C16" s="15" t="s">
        <v>287</v>
      </c>
      <c r="D16" s="15" t="s">
        <v>288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>
      <c r="A17" s="15"/>
      <c r="B17" s="15"/>
      <c r="C17" s="15"/>
      <c r="D17" s="15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</sheetData>
  <sheetProtection algorithmName="SHA-512" hashValue="eDyYSVwgVe0mtUS1005jo5jBFqlGmyyleg1JgIokXlrXkMIGZ/PcHekyAJMJfXABnPppmc9gQSQGGnBKMtiMxw==" saltValue="hmy3JsMn20BcTyjxjG+8sg==" spinCount="100000" sheet="1" objects="1" scenarios="1"/>
  <conditionalFormatting sqref="B9">
    <cfRule type="expression" dxfId="3" priority="1">
      <formula>B9="REVISAR PENDIENTES"</formula>
    </cfRule>
    <cfRule type="expression" dxfId="2" priority="2">
      <formula>B9="LISTO PARA REVISIÓN FINAL"</formula>
    </cfRule>
  </conditionalFormatting>
  <conditionalFormatting sqref="B13">
    <cfRule type="expression" dxfId="1" priority="3">
      <formula>B13="REVISAR PENDIENTES"</formula>
    </cfRule>
    <cfRule type="expression" dxfId="0" priority="4">
      <formula>B13="LISTO PARA REVISIÓN FINAL"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20"/>
  <sheetViews>
    <sheetView topLeftCell="A67" zoomScale="55" zoomScaleNormal="55" workbookViewId="0">
      <selection activeCell="D85" sqref="D85"/>
    </sheetView>
  </sheetViews>
  <sheetFormatPr baseColWidth="10" defaultColWidth="9" defaultRowHeight="14.25"/>
  <cols>
    <col min="1" max="2" width="14" customWidth="1"/>
    <col min="3" max="3" width="38" customWidth="1"/>
    <col min="4" max="4" width="55" customWidth="1"/>
    <col min="5" max="5" width="18" customWidth="1"/>
    <col min="6" max="6" width="24" customWidth="1"/>
    <col min="7" max="7" width="55" customWidth="1"/>
    <col min="8" max="8" width="20" customWidth="1"/>
    <col min="9" max="9" width="40" customWidth="1"/>
    <col min="10" max="10" width="45" customWidth="1"/>
    <col min="12" max="12" width="12.5" customWidth="1"/>
    <col min="13" max="13" width="12.875" customWidth="1"/>
    <col min="14" max="14" width="13.375" customWidth="1"/>
    <col min="15" max="15" width="15" customWidth="1"/>
  </cols>
  <sheetData>
    <row r="1" spans="1:26" ht="30">
      <c r="A1" s="5" t="s">
        <v>289</v>
      </c>
      <c r="B1" s="5" t="s">
        <v>23</v>
      </c>
      <c r="C1" s="5" t="s">
        <v>290</v>
      </c>
      <c r="D1" s="5" t="s">
        <v>291</v>
      </c>
      <c r="E1" s="5" t="s">
        <v>24</v>
      </c>
      <c r="F1" s="5" t="s">
        <v>292</v>
      </c>
      <c r="G1" s="5" t="s">
        <v>293</v>
      </c>
      <c r="H1" s="5" t="s">
        <v>294</v>
      </c>
      <c r="I1" s="5" t="s">
        <v>295</v>
      </c>
      <c r="J1" s="5" t="s">
        <v>296</v>
      </c>
      <c r="K1" s="4" t="s">
        <v>50</v>
      </c>
      <c r="L1" s="4" t="s">
        <v>27</v>
      </c>
      <c r="M1" s="4" t="s">
        <v>297</v>
      </c>
      <c r="N1" s="4" t="s">
        <v>298</v>
      </c>
      <c r="O1" s="4" t="s">
        <v>98</v>
      </c>
      <c r="P1" s="4" t="s">
        <v>299</v>
      </c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2.75">
      <c r="A2" s="6" t="s">
        <v>300</v>
      </c>
      <c r="B2" s="6" t="str">
        <f>IF('03_Reactivos_48'!B2="","",'03_Reactivos_48'!B2)</f>
        <v>LG-A01</v>
      </c>
      <c r="C2" s="6" t="str">
        <f>IF('03_Reactivos_48'!C2="","",'03_Reactivos_48'!C2)</f>
        <v>Liderazgo y Gobernanza</v>
      </c>
      <c r="D2" s="6" t="str">
        <f>IF('03_Reactivos_48'!D2="","",'03_Reactivos_48'!D2)</f>
        <v>¿La organización cuenta con una estrategia, plan estratégico o instrumento equivalente vigente que establezca prioridades, objetivos y metas para orientar su desempeño?</v>
      </c>
      <c r="E2" s="6" t="str">
        <f>IF('03_Reactivos_48'!F2="","",'03_Reactivos_48'!F2)</f>
        <v/>
      </c>
      <c r="F2" s="6" t="str">
        <f>IF('03_Reactivos_48'!G2="","",'03_Reactivos_48'!G2)</f>
        <v/>
      </c>
      <c r="G2" s="6" t="str">
        <f>IF('03_Reactivos_48'!H2="","",'03_Reactivos_48'!H2)</f>
        <v/>
      </c>
      <c r="H2" s="6"/>
      <c r="I2" s="6"/>
      <c r="J2" s="6"/>
      <c r="K2" s="6"/>
      <c r="L2" s="6" t="str">
        <f>IF('03_Reactivos_48'!J2="","",'03_Reactivos_48'!J2)</f>
        <v/>
      </c>
      <c r="M2" s="6" t="str">
        <f>IF('03_Reactivos_48'!K2="","",'03_Reactivos_48'!K2)</f>
        <v/>
      </c>
      <c r="N2" s="6" t="str">
        <f>IF('03_Reactivos_48'!L2="","",'03_Reactivos_48'!L2)</f>
        <v/>
      </c>
      <c r="O2" s="6" t="str">
        <f>IF('03_Reactivos_48'!M2="","",'03_Reactivos_48'!M2)</f>
        <v/>
      </c>
      <c r="P2" s="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2.75">
      <c r="A3" s="6" t="s">
        <v>300</v>
      </c>
      <c r="B3" s="6" t="str">
        <f>IF('03_Reactivos_48'!B3="","",'03_Reactivos_48'!B3)</f>
        <v>LG-A02</v>
      </c>
      <c r="C3" s="6" t="str">
        <f>IF('03_Reactivos_48'!C3="","",'03_Reactivos_48'!C3)</f>
        <v>Liderazgo y Gobernanza</v>
      </c>
      <c r="D3" s="6" t="str">
        <f>IF('03_Reactivos_48'!D3="","",'03_Reactivos_48'!D3)</f>
        <v>¿La organización realiza seguimiento periódico al cumplimiento de sus objetivos y utiliza los resultados para tomar decisiones o ajustar sus prioridades?</v>
      </c>
      <c r="E3" s="6" t="str">
        <f>IF('03_Reactivos_48'!F3="","",'03_Reactivos_48'!F3)</f>
        <v/>
      </c>
      <c r="F3" s="6" t="str">
        <f>IF('03_Reactivos_48'!G3="","",'03_Reactivos_48'!G3)</f>
        <v/>
      </c>
      <c r="G3" s="6" t="str">
        <f>IF('03_Reactivos_48'!H3="","",'03_Reactivos_48'!H3)</f>
        <v/>
      </c>
      <c r="H3" s="6"/>
      <c r="I3" s="6"/>
      <c r="J3" s="6"/>
      <c r="K3" s="6"/>
      <c r="L3" s="6" t="str">
        <f>IF('03_Reactivos_48'!J3="","",'03_Reactivos_48'!J3)</f>
        <v/>
      </c>
      <c r="M3" s="6" t="str">
        <f>IF('03_Reactivos_48'!K3="","",'03_Reactivos_48'!K3)</f>
        <v/>
      </c>
      <c r="N3" s="6" t="str">
        <f>IF('03_Reactivos_48'!L3="","",'03_Reactivos_48'!L3)</f>
        <v/>
      </c>
      <c r="O3" s="6" t="str">
        <f>IF('03_Reactivos_48'!M3="","",'03_Reactivos_48'!M3)</f>
        <v/>
      </c>
      <c r="P3" s="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8.5">
      <c r="A4" s="6" t="s">
        <v>300</v>
      </c>
      <c r="B4" s="6" t="str">
        <f>IF('03_Reactivos_48'!B4="","",'03_Reactivos_48'!B4)</f>
        <v>LG-A03</v>
      </c>
      <c r="C4" s="6" t="str">
        <f>IF('03_Reactivos_48'!C4="","",'03_Reactivos_48'!C4)</f>
        <v>Liderazgo y Gobernanza</v>
      </c>
      <c r="D4" s="6" t="str">
        <f>IF('03_Reactivos_48'!D4="","",'03_Reactivos_48'!D4)</f>
        <v>¿La organización cuenta con una estructura formal de gobierno, responsabilidades y toma de decisiones claramente definidas?</v>
      </c>
      <c r="E4" s="6" t="str">
        <f>IF('03_Reactivos_48'!F4="","",'03_Reactivos_48'!F4)</f>
        <v/>
      </c>
      <c r="F4" s="6" t="str">
        <f>IF('03_Reactivos_48'!G4="","",'03_Reactivos_48'!G4)</f>
        <v/>
      </c>
      <c r="G4" s="6" t="str">
        <f>IF('03_Reactivos_48'!H4="","",'03_Reactivos_48'!H4)</f>
        <v/>
      </c>
      <c r="H4" s="6"/>
      <c r="I4" s="6"/>
      <c r="J4" s="6"/>
      <c r="K4" s="6"/>
      <c r="L4" s="6" t="str">
        <f>IF('03_Reactivos_48'!J4="","",'03_Reactivos_48'!J4)</f>
        <v/>
      </c>
      <c r="M4" s="6" t="str">
        <f>IF('03_Reactivos_48'!K4="","",'03_Reactivos_48'!K4)</f>
        <v/>
      </c>
      <c r="N4" s="6" t="str">
        <f>IF('03_Reactivos_48'!L4="","",'03_Reactivos_48'!L4)</f>
        <v/>
      </c>
      <c r="O4" s="6" t="str">
        <f>IF('03_Reactivos_48'!M4="","",'03_Reactivos_48'!M4)</f>
        <v/>
      </c>
      <c r="P4" s="6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2.75">
      <c r="A5" s="6" t="s">
        <v>300</v>
      </c>
      <c r="B5" s="6" t="str">
        <f>IF('03_Reactivos_48'!B5="","",'03_Reactivos_48'!B5)</f>
        <v>LG-A04</v>
      </c>
      <c r="C5" s="6" t="str">
        <f>IF('03_Reactivos_48'!C5="","",'03_Reactivos_48'!C5)</f>
        <v>Liderazgo y Gobernanza</v>
      </c>
      <c r="D5" s="6" t="str">
        <f>IF('03_Reactivos_48'!D5="","",'03_Reactivos_48'!D5)</f>
        <v>¿La organización identifica, evalúa y gestiona sistemáticamente los riesgos relevantes para la continuidad y desempeño de sus operaciones?</v>
      </c>
      <c r="E5" s="6" t="str">
        <f>IF('03_Reactivos_48'!F5="","",'03_Reactivos_48'!F5)</f>
        <v/>
      </c>
      <c r="F5" s="6" t="str">
        <f>IF('03_Reactivos_48'!G5="","",'03_Reactivos_48'!G5)</f>
        <v/>
      </c>
      <c r="G5" s="6" t="str">
        <f>IF('03_Reactivos_48'!H5="","",'03_Reactivos_48'!H5)</f>
        <v/>
      </c>
      <c r="H5" s="6"/>
      <c r="I5" s="6"/>
      <c r="J5" s="6"/>
      <c r="K5" s="6"/>
      <c r="L5" s="6" t="str">
        <f>IF('03_Reactivos_48'!J5="","",'03_Reactivos_48'!J5)</f>
        <v/>
      </c>
      <c r="M5" s="6" t="str">
        <f>IF('03_Reactivos_48'!K5="","",'03_Reactivos_48'!K5)</f>
        <v/>
      </c>
      <c r="N5" s="6" t="str">
        <f>IF('03_Reactivos_48'!L5="","",'03_Reactivos_48'!L5)</f>
        <v/>
      </c>
      <c r="O5" s="6" t="str">
        <f>IF('03_Reactivos_48'!M5="","",'03_Reactivos_48'!M5)</f>
        <v/>
      </c>
      <c r="P5" s="6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2.75">
      <c r="A6" s="6" t="s">
        <v>300</v>
      </c>
      <c r="B6" s="6" t="str">
        <f>IF('03_Reactivos_48'!B6="","",'03_Reactivos_48'!B6)</f>
        <v>LG-A05</v>
      </c>
      <c r="C6" s="6" t="str">
        <f>IF('03_Reactivos_48'!C6="","",'03_Reactivos_48'!C6)</f>
        <v>Liderazgo y Gobernanza</v>
      </c>
      <c r="D6" s="6" t="str">
        <f>IF('03_Reactivos_48'!D6="","",'03_Reactivos_48'!D6)</f>
        <v>¿La organización cuenta con políticas o mecanismos formales para promover la ética, integridad, prevención de conflictos de interés y conducta responsable?</v>
      </c>
      <c r="E6" s="6" t="str">
        <f>IF('03_Reactivos_48'!F6="","",'03_Reactivos_48'!F6)</f>
        <v/>
      </c>
      <c r="F6" s="6" t="str">
        <f>IF('03_Reactivos_48'!G6="","",'03_Reactivos_48'!G6)</f>
        <v/>
      </c>
      <c r="G6" s="6" t="str">
        <f>IF('03_Reactivos_48'!H6="","",'03_Reactivos_48'!H6)</f>
        <v/>
      </c>
      <c r="H6" s="6"/>
      <c r="I6" s="6"/>
      <c r="J6" s="6"/>
      <c r="K6" s="6"/>
      <c r="L6" s="6" t="str">
        <f>IF('03_Reactivos_48'!J6="","",'03_Reactivos_48'!J6)</f>
        <v/>
      </c>
      <c r="M6" s="6" t="str">
        <f>IF('03_Reactivos_48'!K6="","",'03_Reactivos_48'!K6)</f>
        <v/>
      </c>
      <c r="N6" s="6" t="str">
        <f>IF('03_Reactivos_48'!L6="","",'03_Reactivos_48'!L6)</f>
        <v/>
      </c>
      <c r="O6" s="6" t="str">
        <f>IF('03_Reactivos_48'!M6="","",'03_Reactivos_48'!M6)</f>
        <v/>
      </c>
      <c r="P6" s="6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2.75">
      <c r="A7" s="6" t="s">
        <v>300</v>
      </c>
      <c r="B7" s="6" t="str">
        <f>IF('03_Reactivos_48'!B7="","",'03_Reactivos_48'!B7)</f>
        <v>LG-A06</v>
      </c>
      <c r="C7" s="6" t="str">
        <f>IF('03_Reactivos_48'!C7="","",'03_Reactivos_48'!C7)</f>
        <v>Liderazgo y Gobernanza</v>
      </c>
      <c r="D7" s="6" t="str">
        <f>IF('03_Reactivos_48'!D7="","",'03_Reactivos_48'!D7)</f>
        <v>¿La organización cuenta con mecanismos confidenciales para reportar conductas indebidas y dar seguimiento a las denuncias recibidas?</v>
      </c>
      <c r="E7" s="6" t="str">
        <f>IF('03_Reactivos_48'!F7="","",'03_Reactivos_48'!F7)</f>
        <v/>
      </c>
      <c r="F7" s="6" t="str">
        <f>IF('03_Reactivos_48'!G7="","",'03_Reactivos_48'!G7)</f>
        <v/>
      </c>
      <c r="G7" s="6" t="str">
        <f>IF('03_Reactivos_48'!H7="","",'03_Reactivos_48'!H7)</f>
        <v/>
      </c>
      <c r="H7" s="6"/>
      <c r="I7" s="6"/>
      <c r="J7" s="6"/>
      <c r="K7" s="6"/>
      <c r="L7" s="6" t="str">
        <f>IF('03_Reactivos_48'!J7="","",'03_Reactivos_48'!J7)</f>
        <v/>
      </c>
      <c r="M7" s="6" t="str">
        <f>IF('03_Reactivos_48'!K7="","",'03_Reactivos_48'!K7)</f>
        <v/>
      </c>
      <c r="N7" s="6" t="str">
        <f>IF('03_Reactivos_48'!L7="","",'03_Reactivos_48'!L7)</f>
        <v/>
      </c>
      <c r="O7" s="6" t="str">
        <f>IF('03_Reactivos_48'!M7="","",'03_Reactivos_48'!M7)</f>
        <v/>
      </c>
      <c r="P7" s="6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8.5">
      <c r="A8" s="6" t="s">
        <v>300</v>
      </c>
      <c r="B8" s="6" t="str">
        <f>IF('03_Reactivos_48'!B8="","",'03_Reactivos_48'!B8)</f>
        <v>CD-A01</v>
      </c>
      <c r="C8" s="6" t="str">
        <f>IF('03_Reactivos_48'!C8="","",'03_Reactivos_48'!C8)</f>
        <v>Competitividad y Desarrollo Económico Regional</v>
      </c>
      <c r="D8" s="6" t="str">
        <f>IF('03_Reactivos_48'!D8="","",'03_Reactivos_48'!D8)</f>
        <v>¿La organización cuenta con indicadores que permitan medir su productividad y desempeño competitivo?</v>
      </c>
      <c r="E8" s="6" t="str">
        <f>IF('03_Reactivos_48'!F8="","",'03_Reactivos_48'!F8)</f>
        <v/>
      </c>
      <c r="F8" s="6" t="str">
        <f>IF('03_Reactivos_48'!G8="","",'03_Reactivos_48'!G8)</f>
        <v/>
      </c>
      <c r="G8" s="6" t="str">
        <f>IF('03_Reactivos_48'!H8="","",'03_Reactivos_48'!H8)</f>
        <v/>
      </c>
      <c r="H8" s="6"/>
      <c r="I8" s="6"/>
      <c r="J8" s="6"/>
      <c r="K8" s="6"/>
      <c r="L8" s="6" t="str">
        <f>IF('03_Reactivos_48'!J8="","",'03_Reactivos_48'!J8)</f>
        <v/>
      </c>
      <c r="M8" s="6" t="str">
        <f>IF('03_Reactivos_48'!K8="","",'03_Reactivos_48'!K8)</f>
        <v/>
      </c>
      <c r="N8" s="6" t="str">
        <f>IF('03_Reactivos_48'!L8="","",'03_Reactivos_48'!L8)</f>
        <v/>
      </c>
      <c r="O8" s="6" t="str">
        <f>IF('03_Reactivos_48'!M8="","",'03_Reactivos_48'!M8)</f>
        <v/>
      </c>
      <c r="P8" s="6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8.5">
      <c r="A9" s="6" t="s">
        <v>300</v>
      </c>
      <c r="B9" s="6" t="str">
        <f>IF('03_Reactivos_48'!B9="","",'03_Reactivos_48'!B9)</f>
        <v>CD-A02</v>
      </c>
      <c r="C9" s="6" t="str">
        <f>IF('03_Reactivos_48'!C9="","",'03_Reactivos_48'!C9)</f>
        <v>Competitividad y Desarrollo Económico Regional</v>
      </c>
      <c r="D9" s="6" t="str">
        <f>IF('03_Reactivos_48'!D9="","",'03_Reactivos_48'!D9)</f>
        <v>¿Durante 2025 la organización implementó acciones específicas para mejorar su productividad, eficiencia o competitividad?</v>
      </c>
      <c r="E9" s="6" t="str">
        <f>IF('03_Reactivos_48'!F9="","",'03_Reactivos_48'!F9)</f>
        <v/>
      </c>
      <c r="F9" s="6" t="str">
        <f>IF('03_Reactivos_48'!G9="","",'03_Reactivos_48'!G9)</f>
        <v/>
      </c>
      <c r="G9" s="6" t="str">
        <f>IF('03_Reactivos_48'!H9="","",'03_Reactivos_48'!H9)</f>
        <v/>
      </c>
      <c r="H9" s="6"/>
      <c r="I9" s="6"/>
      <c r="J9" s="6"/>
      <c r="K9" s="6"/>
      <c r="L9" s="6" t="str">
        <f>IF('03_Reactivos_48'!J9="","",'03_Reactivos_48'!J9)</f>
        <v/>
      </c>
      <c r="M9" s="6" t="str">
        <f>IF('03_Reactivos_48'!K9="","",'03_Reactivos_48'!K9)</f>
        <v/>
      </c>
      <c r="N9" s="6" t="str">
        <f>IF('03_Reactivos_48'!L9="","",'03_Reactivos_48'!L9)</f>
        <v/>
      </c>
      <c r="O9" s="6" t="str">
        <f>IF('03_Reactivos_48'!M9="","",'03_Reactivos_48'!M9)</f>
        <v/>
      </c>
      <c r="P9" s="6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2.75">
      <c r="A10" s="6" t="s">
        <v>300</v>
      </c>
      <c r="B10" s="6" t="str">
        <f>IF('03_Reactivos_48'!B10="","",'03_Reactivos_48'!B10)</f>
        <v>CD-A03</v>
      </c>
      <c r="C10" s="6" t="str">
        <f>IF('03_Reactivos_48'!C10="","",'03_Reactivos_48'!C10)</f>
        <v>Competitividad y Desarrollo Económico Regional</v>
      </c>
      <c r="D10" s="6" t="str">
        <f>IF('03_Reactivos_48'!D10="","",'03_Reactivos_48'!D10)</f>
        <v>¿La organización cuenta con una estrategia, programa o mecanismo formal para desarrollar y fortalecer proveedores, particularmente proveedores locales o regionales?</v>
      </c>
      <c r="E10" s="6" t="str">
        <f>IF('03_Reactivos_48'!F10="","",'03_Reactivos_48'!F10)</f>
        <v/>
      </c>
      <c r="F10" s="6" t="str">
        <f>IF('03_Reactivos_48'!G10="","",'03_Reactivos_48'!G10)</f>
        <v/>
      </c>
      <c r="G10" s="6" t="str">
        <f>IF('03_Reactivos_48'!H10="","",'03_Reactivos_48'!H10)</f>
        <v/>
      </c>
      <c r="H10" s="6"/>
      <c r="I10" s="6"/>
      <c r="J10" s="6"/>
      <c r="K10" s="6"/>
      <c r="L10" s="6" t="str">
        <f>IF('03_Reactivos_48'!J10="","",'03_Reactivos_48'!J10)</f>
        <v/>
      </c>
      <c r="M10" s="6" t="str">
        <f>IF('03_Reactivos_48'!K10="","",'03_Reactivos_48'!K10)</f>
        <v/>
      </c>
      <c r="N10" s="6" t="str">
        <f>IF('03_Reactivos_48'!L10="","",'03_Reactivos_48'!L10)</f>
        <v/>
      </c>
      <c r="O10" s="6" t="str">
        <f>IF('03_Reactivos_48'!M10="","",'03_Reactivos_48'!M10)</f>
        <v/>
      </c>
      <c r="P10" s="6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2.75">
      <c r="A11" s="6" t="s">
        <v>300</v>
      </c>
      <c r="B11" s="6" t="str">
        <f>IF('03_Reactivos_48'!B11="","",'03_Reactivos_48'!B11)</f>
        <v>CD-A04</v>
      </c>
      <c r="C11" s="6" t="str">
        <f>IF('03_Reactivos_48'!C11="","",'03_Reactivos_48'!C11)</f>
        <v>Competitividad y Desarrollo Económico Regional</v>
      </c>
      <c r="D11" s="6" t="str">
        <f>IF('03_Reactivos_48'!D11="","",'03_Reactivos_48'!D11)</f>
        <v>¿La organización mide los resultados de sus acciones de desarrollo de proveedores y puede demostrar mejoras durante 2025?</v>
      </c>
      <c r="E11" s="6" t="str">
        <f>IF('03_Reactivos_48'!F11="","",'03_Reactivos_48'!F11)</f>
        <v/>
      </c>
      <c r="F11" s="6" t="str">
        <f>IF('03_Reactivos_48'!G11="","",'03_Reactivos_48'!G11)</f>
        <v/>
      </c>
      <c r="G11" s="6" t="str">
        <f>IF('03_Reactivos_48'!H11="","",'03_Reactivos_48'!H11)</f>
        <v/>
      </c>
      <c r="H11" s="6"/>
      <c r="I11" s="6"/>
      <c r="J11" s="6"/>
      <c r="K11" s="6"/>
      <c r="L11" s="6" t="str">
        <f>IF('03_Reactivos_48'!J11="","",'03_Reactivos_48'!J11)</f>
        <v/>
      </c>
      <c r="M11" s="6" t="str">
        <f>IF('03_Reactivos_48'!K11="","",'03_Reactivos_48'!K11)</f>
        <v/>
      </c>
      <c r="N11" s="6" t="str">
        <f>IF('03_Reactivos_48'!L11="","",'03_Reactivos_48'!L11)</f>
        <v/>
      </c>
      <c r="O11" s="6" t="str">
        <f>IF('03_Reactivos_48'!M11="","",'03_Reactivos_48'!M11)</f>
        <v/>
      </c>
      <c r="P11" s="6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42.75">
      <c r="A12" s="6" t="s">
        <v>300</v>
      </c>
      <c r="B12" s="6" t="str">
        <f>IF('03_Reactivos_48'!B12="","",'03_Reactivos_48'!B12)</f>
        <v>CD-A05</v>
      </c>
      <c r="C12" s="6" t="str">
        <f>IF('03_Reactivos_48'!C12="","",'03_Reactivos_48'!C12)</f>
        <v>Competitividad y Desarrollo Económico Regional</v>
      </c>
      <c r="D12" s="6" t="str">
        <f>IF('03_Reactivos_48'!D12="","",'03_Reactivos_48'!D12)</f>
        <v>¿La organización cuenta con mecanismos para identificar, seleccionar y fortalecer proveedores establecidos en Chihuahua o en su región de influencia?</v>
      </c>
      <c r="E12" s="6" t="str">
        <f>IF('03_Reactivos_48'!F12="","",'03_Reactivos_48'!F12)</f>
        <v/>
      </c>
      <c r="F12" s="6" t="str">
        <f>IF('03_Reactivos_48'!G12="","",'03_Reactivos_48'!G12)</f>
        <v/>
      </c>
      <c r="G12" s="6" t="str">
        <f>IF('03_Reactivos_48'!H12="","",'03_Reactivos_48'!H12)</f>
        <v/>
      </c>
      <c r="H12" s="6"/>
      <c r="I12" s="6"/>
      <c r="J12" s="6"/>
      <c r="K12" s="6"/>
      <c r="L12" s="6" t="str">
        <f>IF('03_Reactivos_48'!J12="","",'03_Reactivos_48'!J12)</f>
        <v/>
      </c>
      <c r="M12" s="6" t="str">
        <f>IF('03_Reactivos_48'!K12="","",'03_Reactivos_48'!K12)</f>
        <v/>
      </c>
      <c r="N12" s="6" t="str">
        <f>IF('03_Reactivos_48'!L12="","",'03_Reactivos_48'!L12)</f>
        <v/>
      </c>
      <c r="O12" s="6" t="str">
        <f>IF('03_Reactivos_48'!M12="","",'03_Reactivos_48'!M12)</f>
        <v/>
      </c>
      <c r="P12" s="6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42.75">
      <c r="A13" s="6" t="s">
        <v>300</v>
      </c>
      <c r="B13" s="6" t="str">
        <f>IF('03_Reactivos_48'!B13="","",'03_Reactivos_48'!B13)</f>
        <v>CD-A06</v>
      </c>
      <c r="C13" s="6" t="str">
        <f>IF('03_Reactivos_48'!C13="","",'03_Reactivos_48'!C13)</f>
        <v>Competitividad y Desarrollo Económico Regional</v>
      </c>
      <c r="D13" s="6" t="str">
        <f>IF('03_Reactivos_48'!D13="","",'03_Reactivos_48'!D13)</f>
        <v>¿La organización mide el porcentaje o monto de sus compras realizadas a proveedores establecidos en Chihuahua o en la región?</v>
      </c>
      <c r="E13" s="6" t="str">
        <f>IF('03_Reactivos_48'!F13="","",'03_Reactivos_48'!F13)</f>
        <v/>
      </c>
      <c r="F13" s="6" t="str">
        <f>IF('03_Reactivos_48'!G13="","",'03_Reactivos_48'!G13)</f>
        <v/>
      </c>
      <c r="G13" s="6" t="str">
        <f>IF('03_Reactivos_48'!H13="","",'03_Reactivos_48'!H13)</f>
        <v/>
      </c>
      <c r="H13" s="6"/>
      <c r="I13" s="6"/>
      <c r="J13" s="6"/>
      <c r="K13" s="6"/>
      <c r="L13" s="6" t="str">
        <f>IF('03_Reactivos_48'!J13="","",'03_Reactivos_48'!J13)</f>
        <v/>
      </c>
      <c r="M13" s="6" t="str">
        <f>IF('03_Reactivos_48'!K13="","",'03_Reactivos_48'!K13)</f>
        <v/>
      </c>
      <c r="N13" s="6" t="str">
        <f>IF('03_Reactivos_48'!L13="","",'03_Reactivos_48'!L13)</f>
        <v/>
      </c>
      <c r="O13" s="6" t="str">
        <f>IF('03_Reactivos_48'!M13="","",'03_Reactivos_48'!M13)</f>
        <v/>
      </c>
      <c r="P13" s="6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42.75">
      <c r="A14" s="6" t="s">
        <v>300</v>
      </c>
      <c r="B14" s="6" t="str">
        <f>IF('03_Reactivos_48'!B14="","",'03_Reactivos_48'!B14)</f>
        <v>CD-A07</v>
      </c>
      <c r="C14" s="6" t="str">
        <f>IF('03_Reactivos_48'!C14="","",'03_Reactivos_48'!C14)</f>
        <v>Competitividad y Desarrollo Económico Regional</v>
      </c>
      <c r="D14" s="6" t="str">
        <f>IF('03_Reactivos_48'!D14="","",'03_Reactivos_48'!D14)</f>
        <v>¿La organización cuenta con información que permita demostrar su contribución al desarrollo económico de las regiones donde opera?</v>
      </c>
      <c r="E14" s="6" t="str">
        <f>IF('03_Reactivos_48'!F14="","",'03_Reactivos_48'!F14)</f>
        <v/>
      </c>
      <c r="F14" s="6" t="str">
        <f>IF('03_Reactivos_48'!G14="","",'03_Reactivos_48'!G14)</f>
        <v/>
      </c>
      <c r="G14" s="6" t="str">
        <f>IF('03_Reactivos_48'!H14="","",'03_Reactivos_48'!H14)</f>
        <v/>
      </c>
      <c r="H14" s="6"/>
      <c r="I14" s="6"/>
      <c r="J14" s="6"/>
      <c r="K14" s="6"/>
      <c r="L14" s="6" t="str">
        <f>IF('03_Reactivos_48'!J14="","",'03_Reactivos_48'!J14)</f>
        <v/>
      </c>
      <c r="M14" s="6" t="str">
        <f>IF('03_Reactivos_48'!K14="","",'03_Reactivos_48'!K14)</f>
        <v/>
      </c>
      <c r="N14" s="6" t="str">
        <f>IF('03_Reactivos_48'!L14="","",'03_Reactivos_48'!L14)</f>
        <v/>
      </c>
      <c r="O14" s="6" t="str">
        <f>IF('03_Reactivos_48'!M14="","",'03_Reactivos_48'!M14)</f>
        <v/>
      </c>
      <c r="P14" s="6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42.75">
      <c r="A15" s="6" t="s">
        <v>300</v>
      </c>
      <c r="B15" s="6" t="str">
        <f>IF('03_Reactivos_48'!B15="","",'03_Reactivos_48'!B15)</f>
        <v>CH-A01</v>
      </c>
      <c r="C15" s="6" t="str">
        <f>IF('03_Reactivos_48'!C15="","",'03_Reactivos_48'!C15)</f>
        <v>Capital Humano</v>
      </c>
      <c r="D15" s="6" t="str">
        <f>IF('03_Reactivos_48'!D15="","",'03_Reactivos_48'!D15)</f>
        <v>¿La organización cuenta con una estrategia o sistema para atraer, desarrollar y retener talento, considerando las competencias necesarias para sus operaciones?</v>
      </c>
      <c r="E15" s="6" t="str">
        <f>IF('03_Reactivos_48'!F15="","",'03_Reactivos_48'!F15)</f>
        <v/>
      </c>
      <c r="F15" s="6" t="str">
        <f>IF('03_Reactivos_48'!G15="","",'03_Reactivos_48'!G15)</f>
        <v/>
      </c>
      <c r="G15" s="6" t="str">
        <f>IF('03_Reactivos_48'!H15="","",'03_Reactivos_48'!H15)</f>
        <v/>
      </c>
      <c r="H15" s="6"/>
      <c r="I15" s="6"/>
      <c r="J15" s="6"/>
      <c r="K15" s="6"/>
      <c r="L15" s="6" t="str">
        <f>IF('03_Reactivos_48'!J15="","",'03_Reactivos_48'!J15)</f>
        <v/>
      </c>
      <c r="M15" s="6" t="str">
        <f>IF('03_Reactivos_48'!K15="","",'03_Reactivos_48'!K15)</f>
        <v/>
      </c>
      <c r="N15" s="6" t="str">
        <f>IF('03_Reactivos_48'!L15="","",'03_Reactivos_48'!L15)</f>
        <v/>
      </c>
      <c r="O15" s="6" t="str">
        <f>IF('03_Reactivos_48'!M15="","",'03_Reactivos_48'!M15)</f>
        <v/>
      </c>
      <c r="P15" s="6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8.5">
      <c r="A16" s="6" t="s">
        <v>300</v>
      </c>
      <c r="B16" s="6" t="str">
        <f>IF('03_Reactivos_48'!B16="","",'03_Reactivos_48'!B16)</f>
        <v>CH-A02</v>
      </c>
      <c r="C16" s="6" t="str">
        <f>IF('03_Reactivos_48'!C16="","",'03_Reactivos_48'!C16)</f>
        <v>Capital Humano</v>
      </c>
      <c r="D16" s="6" t="str">
        <f>IF('03_Reactivos_48'!D16="","",'03_Reactivos_48'!D16)</f>
        <v>¿La organización cuenta con mecanismos para desarrollar talento interno y atender la continuidad de posiciones críticas?</v>
      </c>
      <c r="E16" s="6" t="str">
        <f>IF('03_Reactivos_48'!F16="","",'03_Reactivos_48'!F16)</f>
        <v/>
      </c>
      <c r="F16" s="6" t="str">
        <f>IF('03_Reactivos_48'!G16="","",'03_Reactivos_48'!G16)</f>
        <v/>
      </c>
      <c r="G16" s="6" t="str">
        <f>IF('03_Reactivos_48'!H16="","",'03_Reactivos_48'!H16)</f>
        <v/>
      </c>
      <c r="H16" s="6"/>
      <c r="I16" s="6"/>
      <c r="J16" s="6"/>
      <c r="K16" s="6"/>
      <c r="L16" s="6" t="str">
        <f>IF('03_Reactivos_48'!J16="","",'03_Reactivos_48'!J16)</f>
        <v/>
      </c>
      <c r="M16" s="6" t="str">
        <f>IF('03_Reactivos_48'!K16="","",'03_Reactivos_48'!K16)</f>
        <v/>
      </c>
      <c r="N16" s="6" t="str">
        <f>IF('03_Reactivos_48'!L16="","",'03_Reactivos_48'!L16)</f>
        <v/>
      </c>
      <c r="O16" s="6" t="str">
        <f>IF('03_Reactivos_48'!M16="","",'03_Reactivos_48'!M16)</f>
        <v/>
      </c>
      <c r="P16" s="6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8.5">
      <c r="A17" s="6" t="s">
        <v>300</v>
      </c>
      <c r="B17" s="6" t="str">
        <f>IF('03_Reactivos_48'!B17="","",'03_Reactivos_48'!B17)</f>
        <v>CH-A03</v>
      </c>
      <c r="C17" s="6" t="str">
        <f>IF('03_Reactivos_48'!C17="","",'03_Reactivos_48'!C17)</f>
        <v>Capital Humano</v>
      </c>
      <c r="D17" s="6" t="str">
        <f>IF('03_Reactivos_48'!D17="","",'03_Reactivos_48'!D17)</f>
        <v>¿La organización cuenta con un programa anual de capacitación basado en necesidades identificadas y prioridades operativas?</v>
      </c>
      <c r="E17" s="6" t="str">
        <f>IF('03_Reactivos_48'!F17="","",'03_Reactivos_48'!F17)</f>
        <v/>
      </c>
      <c r="F17" s="6" t="str">
        <f>IF('03_Reactivos_48'!G17="","",'03_Reactivos_48'!G17)</f>
        <v/>
      </c>
      <c r="G17" s="6" t="str">
        <f>IF('03_Reactivos_48'!H17="","",'03_Reactivos_48'!H17)</f>
        <v/>
      </c>
      <c r="H17" s="6"/>
      <c r="I17" s="6"/>
      <c r="J17" s="6"/>
      <c r="K17" s="6"/>
      <c r="L17" s="6" t="str">
        <f>IF('03_Reactivos_48'!J17="","",'03_Reactivos_48'!J17)</f>
        <v/>
      </c>
      <c r="M17" s="6" t="str">
        <f>IF('03_Reactivos_48'!K17="","",'03_Reactivos_48'!K17)</f>
        <v/>
      </c>
      <c r="N17" s="6" t="str">
        <f>IF('03_Reactivos_48'!L17="","",'03_Reactivos_48'!L17)</f>
        <v/>
      </c>
      <c r="O17" s="6" t="str">
        <f>IF('03_Reactivos_48'!M17="","",'03_Reactivos_48'!M17)</f>
        <v/>
      </c>
      <c r="P17" s="6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8.5">
      <c r="A18" s="6" t="s">
        <v>300</v>
      </c>
      <c r="B18" s="6" t="str">
        <f>IF('03_Reactivos_48'!B18="","",'03_Reactivos_48'!B18)</f>
        <v>CH-A04</v>
      </c>
      <c r="C18" s="6" t="str">
        <f>IF('03_Reactivos_48'!C18="","",'03_Reactivos_48'!C18)</f>
        <v>Capital Humano</v>
      </c>
      <c r="D18" s="6" t="str">
        <f>IF('03_Reactivos_48'!D18="","",'03_Reactivos_48'!D18)</f>
        <v>¿La organización evalúa la cobertura, efectividad o impacto de sus programas de capacitación y desarrollo?</v>
      </c>
      <c r="E18" s="6" t="str">
        <f>IF('03_Reactivos_48'!F18="","",'03_Reactivos_48'!F18)</f>
        <v/>
      </c>
      <c r="F18" s="6" t="str">
        <f>IF('03_Reactivos_48'!G18="","",'03_Reactivos_48'!G18)</f>
        <v/>
      </c>
      <c r="G18" s="6" t="str">
        <f>IF('03_Reactivos_48'!H18="","",'03_Reactivos_48'!H18)</f>
        <v/>
      </c>
      <c r="H18" s="6"/>
      <c r="I18" s="6"/>
      <c r="J18" s="6"/>
      <c r="K18" s="6"/>
      <c r="L18" s="6" t="str">
        <f>IF('03_Reactivos_48'!J18="","",'03_Reactivos_48'!J18)</f>
        <v/>
      </c>
      <c r="M18" s="6" t="str">
        <f>IF('03_Reactivos_48'!K18="","",'03_Reactivos_48'!K18)</f>
        <v/>
      </c>
      <c r="N18" s="6" t="str">
        <f>IF('03_Reactivos_48'!L18="","",'03_Reactivos_48'!L18)</f>
        <v/>
      </c>
      <c r="O18" s="6" t="str">
        <f>IF('03_Reactivos_48'!M18="","",'03_Reactivos_48'!M18)</f>
        <v/>
      </c>
      <c r="P18" s="6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8.5">
      <c r="A19" s="6" t="s">
        <v>300</v>
      </c>
      <c r="B19" s="6" t="str">
        <f>IF('03_Reactivos_48'!B19="","",'03_Reactivos_48'!B19)</f>
        <v>CH-A05</v>
      </c>
      <c r="C19" s="6" t="str">
        <f>IF('03_Reactivos_48'!C19="","",'03_Reactivos_48'!C19)</f>
        <v>Capital Humano</v>
      </c>
      <c r="D19" s="6" t="str">
        <f>IF('03_Reactivos_48'!D19="","",'03_Reactivos_48'!D19)</f>
        <v>¿La organización implementa mecanismos para promover el crecimiento profesional y la formación de líderes?</v>
      </c>
      <c r="E19" s="6" t="str">
        <f>IF('03_Reactivos_48'!F19="","",'03_Reactivos_48'!F19)</f>
        <v/>
      </c>
      <c r="F19" s="6" t="str">
        <f>IF('03_Reactivos_48'!G19="","",'03_Reactivos_48'!G19)</f>
        <v/>
      </c>
      <c r="G19" s="6" t="str">
        <f>IF('03_Reactivos_48'!H19="","",'03_Reactivos_48'!H19)</f>
        <v/>
      </c>
      <c r="H19" s="6"/>
      <c r="I19" s="6"/>
      <c r="J19" s="6"/>
      <c r="K19" s="6"/>
      <c r="L19" s="6" t="str">
        <f>IF('03_Reactivos_48'!J19="","",'03_Reactivos_48'!J19)</f>
        <v/>
      </c>
      <c r="M19" s="6" t="str">
        <f>IF('03_Reactivos_48'!K19="","",'03_Reactivos_48'!K19)</f>
        <v/>
      </c>
      <c r="N19" s="6" t="str">
        <f>IF('03_Reactivos_48'!L19="","",'03_Reactivos_48'!L19)</f>
        <v/>
      </c>
      <c r="O19" s="6" t="str">
        <f>IF('03_Reactivos_48'!M19="","",'03_Reactivos_48'!M19)</f>
        <v/>
      </c>
      <c r="P19" s="6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42.75">
      <c r="A20" s="6" t="s">
        <v>300</v>
      </c>
      <c r="B20" s="6" t="str">
        <f>IF('03_Reactivos_48'!B20="","",'03_Reactivos_48'!B20)</f>
        <v>CH-A06</v>
      </c>
      <c r="C20" s="6" t="str">
        <f>IF('03_Reactivos_48'!C20="","",'03_Reactivos_48'!C20)</f>
        <v>Capital Humano</v>
      </c>
      <c r="D20" s="6" t="str">
        <f>IF('03_Reactivos_48'!D20="","",'03_Reactivos_48'!D20)</f>
        <v>¿La organización cuenta con políticas o acciones para promover la igualdad de oportunidades, inclusión y diversidad, y mide sus avances?</v>
      </c>
      <c r="E20" s="6" t="str">
        <f>IF('03_Reactivos_48'!F20="","",'03_Reactivos_48'!F20)</f>
        <v/>
      </c>
      <c r="F20" s="6" t="str">
        <f>IF('03_Reactivos_48'!G20="","",'03_Reactivos_48'!G20)</f>
        <v/>
      </c>
      <c r="G20" s="6" t="str">
        <f>IF('03_Reactivos_48'!H20="","",'03_Reactivos_48'!H20)</f>
        <v/>
      </c>
      <c r="H20" s="6"/>
      <c r="I20" s="6"/>
      <c r="J20" s="6"/>
      <c r="K20" s="6"/>
      <c r="L20" s="6" t="str">
        <f>IF('03_Reactivos_48'!J20="","",'03_Reactivos_48'!J20)</f>
        <v/>
      </c>
      <c r="M20" s="6" t="str">
        <f>IF('03_Reactivos_48'!K20="","",'03_Reactivos_48'!K20)</f>
        <v/>
      </c>
      <c r="N20" s="6" t="str">
        <f>IF('03_Reactivos_48'!L20="","",'03_Reactivos_48'!L20)</f>
        <v/>
      </c>
      <c r="O20" s="6" t="str">
        <f>IF('03_Reactivos_48'!M20="","",'03_Reactivos_48'!M20)</f>
        <v/>
      </c>
      <c r="P20" s="6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42.75">
      <c r="A21" s="6" t="s">
        <v>300</v>
      </c>
      <c r="B21" s="6" t="str">
        <f>IF('03_Reactivos_48'!B21="","",'03_Reactivos_48'!B21)</f>
        <v>EO-A01</v>
      </c>
      <c r="C21" s="6" t="str">
        <f>IF('03_Reactivos_48'!C21="","",'03_Reactivos_48'!C21)</f>
        <v>Excelencia Operacional</v>
      </c>
      <c r="D21" s="6" t="str">
        <f>IF('03_Reactivos_48'!D21="","",'03_Reactivos_48'!D21)</f>
        <v>¿La organización tiene identificados y documentados sus procesos operativos críticos y evalúa periódicamente su desempeño?</v>
      </c>
      <c r="E21" s="6" t="str">
        <f>IF('03_Reactivos_48'!F21="","",'03_Reactivos_48'!F21)</f>
        <v/>
      </c>
      <c r="F21" s="6" t="str">
        <f>IF('03_Reactivos_48'!G21="","",'03_Reactivos_48'!G21)</f>
        <v/>
      </c>
      <c r="G21" s="6" t="str">
        <f>IF('03_Reactivos_48'!H21="","",'03_Reactivos_48'!H21)</f>
        <v/>
      </c>
      <c r="H21" s="6"/>
      <c r="I21" s="6"/>
      <c r="J21" s="6"/>
      <c r="K21" s="6"/>
      <c r="L21" s="6" t="str">
        <f>IF('03_Reactivos_48'!J21="","",'03_Reactivos_48'!J21)</f>
        <v/>
      </c>
      <c r="M21" s="6" t="str">
        <f>IF('03_Reactivos_48'!K21="","",'03_Reactivos_48'!K21)</f>
        <v/>
      </c>
      <c r="N21" s="6" t="str">
        <f>IF('03_Reactivos_48'!L21="","",'03_Reactivos_48'!L21)</f>
        <v/>
      </c>
      <c r="O21" s="6" t="str">
        <f>IF('03_Reactivos_48'!M21="","",'03_Reactivos_48'!M21)</f>
        <v/>
      </c>
      <c r="P21" s="6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8.5">
      <c r="A22" s="6" t="s">
        <v>300</v>
      </c>
      <c r="B22" s="6" t="str">
        <f>IF('03_Reactivos_48'!B22="","",'03_Reactivos_48'!B22)</f>
        <v>EO-A02</v>
      </c>
      <c r="C22" s="6" t="str">
        <f>IF('03_Reactivos_48'!C22="","",'03_Reactivos_48'!C22)</f>
        <v>Excelencia Operacional</v>
      </c>
      <c r="D22" s="6" t="str">
        <f>IF('03_Reactivos_48'!D22="","",'03_Reactivos_48'!D22)</f>
        <v>¿La organización implementa sistemáticamente acciones para optimizar procesos, reducir pérdidas o mejorar eficiencia?</v>
      </c>
      <c r="E22" s="6" t="str">
        <f>IF('03_Reactivos_48'!F22="","",'03_Reactivos_48'!F22)</f>
        <v/>
      </c>
      <c r="F22" s="6" t="str">
        <f>IF('03_Reactivos_48'!G22="","",'03_Reactivos_48'!G22)</f>
        <v/>
      </c>
      <c r="G22" s="6" t="str">
        <f>IF('03_Reactivos_48'!H22="","",'03_Reactivos_48'!H22)</f>
        <v/>
      </c>
      <c r="H22" s="6"/>
      <c r="I22" s="6"/>
      <c r="J22" s="6"/>
      <c r="K22" s="6"/>
      <c r="L22" s="6" t="str">
        <f>IF('03_Reactivos_48'!J22="","",'03_Reactivos_48'!J22)</f>
        <v/>
      </c>
      <c r="M22" s="6" t="str">
        <f>IF('03_Reactivos_48'!K22="","",'03_Reactivos_48'!K22)</f>
        <v/>
      </c>
      <c r="N22" s="6" t="str">
        <f>IF('03_Reactivos_48'!L22="","",'03_Reactivos_48'!L22)</f>
        <v/>
      </c>
      <c r="O22" s="6" t="str">
        <f>IF('03_Reactivos_48'!M22="","",'03_Reactivos_48'!M22)</f>
        <v/>
      </c>
      <c r="P22" s="6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8.5">
      <c r="A23" s="6" t="s">
        <v>300</v>
      </c>
      <c r="B23" s="6" t="str">
        <f>IF('03_Reactivos_48'!B23="","",'03_Reactivos_48'!B23)</f>
        <v>EO-A03</v>
      </c>
      <c r="C23" s="6" t="str">
        <f>IF('03_Reactivos_48'!C23="","",'03_Reactivos_48'!C23)</f>
        <v>Excelencia Operacional</v>
      </c>
      <c r="D23" s="6" t="str">
        <f>IF('03_Reactivos_48'!D23="","",'03_Reactivos_48'!D23)</f>
        <v>¿La organización cuenta con indicadores de productividad y establece metas de mejora para sus operaciones?</v>
      </c>
      <c r="E23" s="6" t="str">
        <f>IF('03_Reactivos_48'!F23="","",'03_Reactivos_48'!F23)</f>
        <v/>
      </c>
      <c r="F23" s="6" t="str">
        <f>IF('03_Reactivos_48'!G23="","",'03_Reactivos_48'!G23)</f>
        <v/>
      </c>
      <c r="G23" s="6" t="str">
        <f>IF('03_Reactivos_48'!H23="","",'03_Reactivos_48'!H23)</f>
        <v/>
      </c>
      <c r="H23" s="6"/>
      <c r="I23" s="6"/>
      <c r="J23" s="6"/>
      <c r="K23" s="6"/>
      <c r="L23" s="6" t="str">
        <f>IF('03_Reactivos_48'!J23="","",'03_Reactivos_48'!J23)</f>
        <v/>
      </c>
      <c r="M23" s="6" t="str">
        <f>IF('03_Reactivos_48'!K23="","",'03_Reactivos_48'!K23)</f>
        <v/>
      </c>
      <c r="N23" s="6" t="str">
        <f>IF('03_Reactivos_48'!L23="","",'03_Reactivos_48'!L23)</f>
        <v/>
      </c>
      <c r="O23" s="6" t="str">
        <f>IF('03_Reactivos_48'!M23="","",'03_Reactivos_48'!M23)</f>
        <v/>
      </c>
      <c r="P23" s="6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42.75">
      <c r="A24" s="6" t="s">
        <v>300</v>
      </c>
      <c r="B24" s="6" t="str">
        <f>IF('03_Reactivos_48'!B24="","",'03_Reactivos_48'!B24)</f>
        <v>EO-A04</v>
      </c>
      <c r="C24" s="6" t="str">
        <f>IF('03_Reactivos_48'!C24="","",'03_Reactivos_48'!C24)</f>
        <v>Excelencia Operacional</v>
      </c>
      <c r="D24" s="6" t="str">
        <f>IF('03_Reactivos_48'!D24="","",'03_Reactivos_48'!D24)</f>
        <v>¿La organización cuenta con un sistema de gestión y mantenimiento de activos críticos que permita asegurar su disponibilidad y confiabilidad?</v>
      </c>
      <c r="E24" s="6" t="str">
        <f>IF('03_Reactivos_48'!F24="","",'03_Reactivos_48'!F24)</f>
        <v/>
      </c>
      <c r="F24" s="6" t="str">
        <f>IF('03_Reactivos_48'!G24="","",'03_Reactivos_48'!G24)</f>
        <v/>
      </c>
      <c r="G24" s="6" t="str">
        <f>IF('03_Reactivos_48'!H24="","",'03_Reactivos_48'!H24)</f>
        <v/>
      </c>
      <c r="H24" s="6"/>
      <c r="I24" s="6"/>
      <c r="J24" s="6"/>
      <c r="K24" s="6"/>
      <c r="L24" s="6" t="str">
        <f>IF('03_Reactivos_48'!J24="","",'03_Reactivos_48'!J24)</f>
        <v/>
      </c>
      <c r="M24" s="6" t="str">
        <f>IF('03_Reactivos_48'!K24="","",'03_Reactivos_48'!K24)</f>
        <v/>
      </c>
      <c r="N24" s="6" t="str">
        <f>IF('03_Reactivos_48'!L24="","",'03_Reactivos_48'!L24)</f>
        <v/>
      </c>
      <c r="O24" s="6" t="str">
        <f>IF('03_Reactivos_48'!M24="","",'03_Reactivos_48'!M24)</f>
        <v/>
      </c>
      <c r="P24" s="6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42.75">
      <c r="A25" s="6" t="s">
        <v>300</v>
      </c>
      <c r="B25" s="6" t="str">
        <f>IF('03_Reactivos_48'!B25="","",'03_Reactivos_48'!B25)</f>
        <v>EO-A05</v>
      </c>
      <c r="C25" s="6" t="str">
        <f>IF('03_Reactivos_48'!C25="","",'03_Reactivos_48'!C25)</f>
        <v>Excelencia Operacional</v>
      </c>
      <c r="D25" s="6" t="str">
        <f>IF('03_Reactivos_48'!D25="","",'03_Reactivos_48'!D25)</f>
        <v>¿La organización cuenta con un sistema de gestión de seguridad y salud ocupacional que permita prevenir incidentes y proteger a sus trabajadores?</v>
      </c>
      <c r="E25" s="6" t="str">
        <f>IF('03_Reactivos_48'!F25="","",'03_Reactivos_48'!F25)</f>
        <v/>
      </c>
      <c r="F25" s="6" t="str">
        <f>IF('03_Reactivos_48'!G25="","",'03_Reactivos_48'!G25)</f>
        <v/>
      </c>
      <c r="G25" s="6" t="str">
        <f>IF('03_Reactivos_48'!H25="","",'03_Reactivos_48'!H25)</f>
        <v/>
      </c>
      <c r="H25" s="6"/>
      <c r="I25" s="6"/>
      <c r="J25" s="6"/>
      <c r="K25" s="6"/>
      <c r="L25" s="6" t="str">
        <f>IF('03_Reactivos_48'!J25="","",'03_Reactivos_48'!J25)</f>
        <v/>
      </c>
      <c r="M25" s="6" t="str">
        <f>IF('03_Reactivos_48'!K25="","",'03_Reactivos_48'!K25)</f>
        <v/>
      </c>
      <c r="N25" s="6" t="str">
        <f>IF('03_Reactivos_48'!L25="","",'03_Reactivos_48'!L25)</f>
        <v/>
      </c>
      <c r="O25" s="6" t="str">
        <f>IF('03_Reactivos_48'!M25="","",'03_Reactivos_48'!M25)</f>
        <v/>
      </c>
      <c r="P25" s="6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8.5">
      <c r="A26" s="6" t="s">
        <v>300</v>
      </c>
      <c r="B26" s="6" t="str">
        <f>IF('03_Reactivos_48'!B26="","",'03_Reactivos_48'!B26)</f>
        <v>EO-A06</v>
      </c>
      <c r="C26" s="6" t="str">
        <f>IF('03_Reactivos_48'!C26="","",'03_Reactivos_48'!C26)</f>
        <v>Excelencia Operacional</v>
      </c>
      <c r="D26" s="6" t="str">
        <f>IF('03_Reactivos_48'!D26="","",'03_Reactivos_48'!D26)</f>
        <v>¿La organización mide sus indicadores de seguridad, analiza incidentes e implementa acciones preventivas y correctivas?</v>
      </c>
      <c r="E26" s="6" t="str">
        <f>IF('03_Reactivos_48'!F26="","",'03_Reactivos_48'!F26)</f>
        <v/>
      </c>
      <c r="F26" s="6" t="str">
        <f>IF('03_Reactivos_48'!G26="","",'03_Reactivos_48'!G26)</f>
        <v/>
      </c>
      <c r="G26" s="6" t="str">
        <f>IF('03_Reactivos_48'!H26="","",'03_Reactivos_48'!H26)</f>
        <v/>
      </c>
      <c r="H26" s="6"/>
      <c r="I26" s="6"/>
      <c r="J26" s="6"/>
      <c r="K26" s="6"/>
      <c r="L26" s="6" t="str">
        <f>IF('03_Reactivos_48'!J26="","",'03_Reactivos_48'!J26)</f>
        <v/>
      </c>
      <c r="M26" s="6" t="str">
        <f>IF('03_Reactivos_48'!K26="","",'03_Reactivos_48'!K26)</f>
        <v/>
      </c>
      <c r="N26" s="6" t="str">
        <f>IF('03_Reactivos_48'!L26="","",'03_Reactivos_48'!L26)</f>
        <v/>
      </c>
      <c r="O26" s="6" t="str">
        <f>IF('03_Reactivos_48'!M26="","",'03_Reactivos_48'!M26)</f>
        <v/>
      </c>
      <c r="P26" s="6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42.75">
      <c r="A27" s="6" t="s">
        <v>300</v>
      </c>
      <c r="B27" s="6" t="str">
        <f>IF('03_Reactivos_48'!B27="","",'03_Reactivos_48'!B27)</f>
        <v>EO-A07</v>
      </c>
      <c r="C27" s="6" t="str">
        <f>IF('03_Reactivos_48'!C27="","",'03_Reactivos_48'!C27)</f>
        <v>Excelencia Operacional</v>
      </c>
      <c r="D27" s="6" t="str">
        <f>IF('03_Reactivos_48'!D27="","",'03_Reactivos_48'!D27)</f>
        <v>¿La organización promueve una cultura de mejora continua, prevención y excelencia operacional que involucre a trabajadores y contratistas?</v>
      </c>
      <c r="E27" s="6" t="str">
        <f>IF('03_Reactivos_48'!F27="","",'03_Reactivos_48'!F27)</f>
        <v/>
      </c>
      <c r="F27" s="6" t="str">
        <f>IF('03_Reactivos_48'!G27="","",'03_Reactivos_48'!G27)</f>
        <v/>
      </c>
      <c r="G27" s="6" t="str">
        <f>IF('03_Reactivos_48'!H27="","",'03_Reactivos_48'!H27)</f>
        <v/>
      </c>
      <c r="H27" s="6"/>
      <c r="I27" s="6"/>
      <c r="J27" s="6"/>
      <c r="K27" s="6"/>
      <c r="L27" s="6" t="str">
        <f>IF('03_Reactivos_48'!J27="","",'03_Reactivos_48'!J27)</f>
        <v/>
      </c>
      <c r="M27" s="6" t="str">
        <f>IF('03_Reactivos_48'!K27="","",'03_Reactivos_48'!K27)</f>
        <v/>
      </c>
      <c r="N27" s="6" t="str">
        <f>IF('03_Reactivos_48'!L27="","",'03_Reactivos_48'!L27)</f>
        <v/>
      </c>
      <c r="O27" s="6" t="str">
        <f>IF('03_Reactivos_48'!M27="","",'03_Reactivos_48'!M27)</f>
        <v/>
      </c>
      <c r="P27" s="6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42.75">
      <c r="A28" s="6" t="s">
        <v>300</v>
      </c>
      <c r="B28" s="6" t="str">
        <f>IF('03_Reactivos_48'!B28="","",'03_Reactivos_48'!B28)</f>
        <v>IT-A01</v>
      </c>
      <c r="C28" s="6" t="str">
        <f>IF('03_Reactivos_48'!C28="","",'03_Reactivos_48'!C28)</f>
        <v>Innovación y Transformación Tecnológica</v>
      </c>
      <c r="D28" s="6" t="str">
        <f>IF('03_Reactivos_48'!D28="","",'03_Reactivos_48'!D28)</f>
        <v>¿La organización cuenta con una estrategia, programa o mecanismo formal para identificar y desarrollar iniciativas de innovación?</v>
      </c>
      <c r="E28" s="6" t="str">
        <f>IF('03_Reactivos_48'!F28="","",'03_Reactivos_48'!F28)</f>
        <v/>
      </c>
      <c r="F28" s="6" t="str">
        <f>IF('03_Reactivos_48'!G28="","",'03_Reactivos_48'!G28)</f>
        <v/>
      </c>
      <c r="G28" s="6" t="str">
        <f>IF('03_Reactivos_48'!H28="","",'03_Reactivos_48'!H28)</f>
        <v/>
      </c>
      <c r="H28" s="6"/>
      <c r="I28" s="6"/>
      <c r="J28" s="6"/>
      <c r="K28" s="6"/>
      <c r="L28" s="6" t="str">
        <f>IF('03_Reactivos_48'!J28="","",'03_Reactivos_48'!J28)</f>
        <v/>
      </c>
      <c r="M28" s="6" t="str">
        <f>IF('03_Reactivos_48'!K28="","",'03_Reactivos_48'!K28)</f>
        <v/>
      </c>
      <c r="N28" s="6" t="str">
        <f>IF('03_Reactivos_48'!L28="","",'03_Reactivos_48'!L28)</f>
        <v/>
      </c>
      <c r="O28" s="6" t="str">
        <f>IF('03_Reactivos_48'!M28="","",'03_Reactivos_48'!M28)</f>
        <v/>
      </c>
      <c r="P28" s="6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8.5">
      <c r="A29" s="6" t="s">
        <v>300</v>
      </c>
      <c r="B29" s="6" t="str">
        <f>IF('03_Reactivos_48'!B29="","",'03_Reactivos_48'!B29)</f>
        <v>IT-A02</v>
      </c>
      <c r="C29" s="6" t="str">
        <f>IF('03_Reactivos_48'!C29="","",'03_Reactivos_48'!C29)</f>
        <v>Innovación y Transformación Tecnológica</v>
      </c>
      <c r="D29" s="6" t="str">
        <f>IF('03_Reactivos_48'!D29="","",'03_Reactivos_48'!D29)</f>
        <v>¿La organización implementó durante 2025 proyectos de innovación que generaron resultados verificables?</v>
      </c>
      <c r="E29" s="6" t="str">
        <f>IF('03_Reactivos_48'!F29="","",'03_Reactivos_48'!F29)</f>
        <v/>
      </c>
      <c r="F29" s="6" t="str">
        <f>IF('03_Reactivos_48'!G29="","",'03_Reactivos_48'!G29)</f>
        <v/>
      </c>
      <c r="G29" s="6" t="str">
        <f>IF('03_Reactivos_48'!H29="","",'03_Reactivos_48'!H29)</f>
        <v/>
      </c>
      <c r="H29" s="6"/>
      <c r="I29" s="6"/>
      <c r="J29" s="6"/>
      <c r="K29" s="6"/>
      <c r="L29" s="6" t="str">
        <f>IF('03_Reactivos_48'!J29="","",'03_Reactivos_48'!J29)</f>
        <v/>
      </c>
      <c r="M29" s="6" t="str">
        <f>IF('03_Reactivos_48'!K29="","",'03_Reactivos_48'!K29)</f>
        <v/>
      </c>
      <c r="N29" s="6" t="str">
        <f>IF('03_Reactivos_48'!L29="","",'03_Reactivos_48'!L29)</f>
        <v/>
      </c>
      <c r="O29" s="6" t="str">
        <f>IF('03_Reactivos_48'!M29="","",'03_Reactivos_48'!M29)</f>
        <v/>
      </c>
      <c r="P29" s="6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42.75">
      <c r="A30" s="6" t="s">
        <v>300</v>
      </c>
      <c r="B30" s="6" t="str">
        <f>IF('03_Reactivos_48'!B30="","",'03_Reactivos_48'!B30)</f>
        <v>IT-A03</v>
      </c>
      <c r="C30" s="6" t="str">
        <f>IF('03_Reactivos_48'!C30="","",'03_Reactivos_48'!C30)</f>
        <v>Innovación y Transformación Tecnológica</v>
      </c>
      <c r="D30" s="6" t="str">
        <f>IF('03_Reactivos_48'!D30="","",'03_Reactivos_48'!D30)</f>
        <v>¿La organización ha implementado herramientas digitales, automatización, analítica avanzada u otras tecnologías para mejorar sus procesos?</v>
      </c>
      <c r="E30" s="6" t="str">
        <f>IF('03_Reactivos_48'!F30="","",'03_Reactivos_48'!F30)</f>
        <v/>
      </c>
      <c r="F30" s="6" t="str">
        <f>IF('03_Reactivos_48'!G30="","",'03_Reactivos_48'!G30)</f>
        <v/>
      </c>
      <c r="G30" s="6" t="str">
        <f>IF('03_Reactivos_48'!H30="","",'03_Reactivos_48'!H30)</f>
        <v/>
      </c>
      <c r="H30" s="6"/>
      <c r="I30" s="6"/>
      <c r="J30" s="6"/>
      <c r="K30" s="6"/>
      <c r="L30" s="6" t="str">
        <f>IF('03_Reactivos_48'!J30="","",'03_Reactivos_48'!J30)</f>
        <v/>
      </c>
      <c r="M30" s="6" t="str">
        <f>IF('03_Reactivos_48'!K30="","",'03_Reactivos_48'!K30)</f>
        <v/>
      </c>
      <c r="N30" s="6" t="str">
        <f>IF('03_Reactivos_48'!L30="","",'03_Reactivos_48'!L30)</f>
        <v/>
      </c>
      <c r="O30" s="6" t="str">
        <f>IF('03_Reactivos_48'!M30="","",'03_Reactivos_48'!M30)</f>
        <v/>
      </c>
      <c r="P30" s="6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57">
      <c r="A31" s="6" t="s">
        <v>300</v>
      </c>
      <c r="B31" s="6" t="str">
        <f>IF('03_Reactivos_48'!B31="","",'03_Reactivos_48'!B31)</f>
        <v>IT-A04</v>
      </c>
      <c r="C31" s="6" t="str">
        <f>IF('03_Reactivos_48'!C31="","",'03_Reactivos_48'!C31)</f>
        <v>Innovación y Transformación Tecnológica</v>
      </c>
      <c r="D31" s="6" t="str">
        <f>IF('03_Reactivos_48'!D31="","",'03_Reactivos_48'!D31)</f>
        <v>¿La organización cuenta con proyectos de adopción o incorporación de tecnologías avanzadas, incluyendo, cuando resulte aplicable, inteligencia artificial, automatización o analítica avanzada?</v>
      </c>
      <c r="E31" s="6" t="str">
        <f>IF('03_Reactivos_48'!F31="","",'03_Reactivos_48'!F31)</f>
        <v/>
      </c>
      <c r="F31" s="6" t="str">
        <f>IF('03_Reactivos_48'!G31="","",'03_Reactivos_48'!G31)</f>
        <v/>
      </c>
      <c r="G31" s="6" t="str">
        <f>IF('03_Reactivos_48'!H31="","",'03_Reactivos_48'!H31)</f>
        <v/>
      </c>
      <c r="H31" s="6"/>
      <c r="I31" s="6"/>
      <c r="J31" s="6"/>
      <c r="K31" s="6"/>
      <c r="L31" s="6" t="str">
        <f>IF('03_Reactivos_48'!J31="","",'03_Reactivos_48'!J31)</f>
        <v/>
      </c>
      <c r="M31" s="6" t="str">
        <f>IF('03_Reactivos_48'!K31="","",'03_Reactivos_48'!K31)</f>
        <v/>
      </c>
      <c r="N31" s="6" t="str">
        <f>IF('03_Reactivos_48'!L31="","",'03_Reactivos_48'!L31)</f>
        <v/>
      </c>
      <c r="O31" s="6" t="str">
        <f>IF('03_Reactivos_48'!M31="","",'03_Reactivos_48'!M31)</f>
        <v/>
      </c>
      <c r="P31" s="6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42.75">
      <c r="A32" s="6" t="s">
        <v>300</v>
      </c>
      <c r="B32" s="6" t="str">
        <f>IF('03_Reactivos_48'!B32="","",'03_Reactivos_48'!B32)</f>
        <v>IT-A05</v>
      </c>
      <c r="C32" s="6" t="str">
        <f>IF('03_Reactivos_48'!C32="","",'03_Reactivos_48'!C32)</f>
        <v>Innovación y Transformación Tecnológica</v>
      </c>
      <c r="D32" s="6" t="str">
        <f>IF('03_Reactivos_48'!D32="","",'03_Reactivos_48'!D32)</f>
        <v>¿La organización mantiene colaboración con universidades, centros de investigación u organismos tecnológicos y puede demostrar resultados derivados de dicha vinculación?</v>
      </c>
      <c r="E32" s="6" t="str">
        <f>IF('03_Reactivos_48'!F32="","",'03_Reactivos_48'!F32)</f>
        <v/>
      </c>
      <c r="F32" s="6" t="str">
        <f>IF('03_Reactivos_48'!G32="","",'03_Reactivos_48'!G32)</f>
        <v/>
      </c>
      <c r="G32" s="6" t="str">
        <f>IF('03_Reactivos_48'!H32="","",'03_Reactivos_48'!H32)</f>
        <v/>
      </c>
      <c r="H32" s="6"/>
      <c r="I32" s="6"/>
      <c r="J32" s="6"/>
      <c r="K32" s="6"/>
      <c r="L32" s="6" t="str">
        <f>IF('03_Reactivos_48'!J32="","",'03_Reactivos_48'!J32)</f>
        <v/>
      </c>
      <c r="M32" s="6" t="str">
        <f>IF('03_Reactivos_48'!K32="","",'03_Reactivos_48'!K32)</f>
        <v/>
      </c>
      <c r="N32" s="6" t="str">
        <f>IF('03_Reactivos_48'!L32="","",'03_Reactivos_48'!L32)</f>
        <v/>
      </c>
      <c r="O32" s="6" t="str">
        <f>IF('03_Reactivos_48'!M32="","",'03_Reactivos_48'!M32)</f>
        <v/>
      </c>
      <c r="P32" s="6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8.5">
      <c r="A33" s="6" t="s">
        <v>300</v>
      </c>
      <c r="B33" s="6" t="str">
        <f>IF('03_Reactivos_48'!B33="","",'03_Reactivos_48'!B33)</f>
        <v>GA-A01</v>
      </c>
      <c r="C33" s="6" t="str">
        <f>IF('03_Reactivos_48'!C33="","",'03_Reactivos_48'!C33)</f>
        <v>Gestión Ambiental y Economía Circular</v>
      </c>
      <c r="D33" s="6" t="str">
        <f>IF('03_Reactivos_48'!D33="","",'03_Reactivos_48'!D33)</f>
        <v>¿La organización cuenta con un sistema o modelo de gestión ambiental y utiliza indicadores para evaluar su desempeño?</v>
      </c>
      <c r="E33" s="6" t="str">
        <f>IF('03_Reactivos_48'!F33="","",'03_Reactivos_48'!F33)</f>
        <v/>
      </c>
      <c r="F33" s="6" t="str">
        <f>IF('03_Reactivos_48'!G33="","",'03_Reactivos_48'!G33)</f>
        <v/>
      </c>
      <c r="G33" s="6" t="str">
        <f>IF('03_Reactivos_48'!H33="","",'03_Reactivos_48'!H33)</f>
        <v/>
      </c>
      <c r="H33" s="6"/>
      <c r="I33" s="6"/>
      <c r="J33" s="6"/>
      <c r="K33" s="6"/>
      <c r="L33" s="6" t="str">
        <f>IF('03_Reactivos_48'!J33="","",'03_Reactivos_48'!J33)</f>
        <v/>
      </c>
      <c r="M33" s="6" t="str">
        <f>IF('03_Reactivos_48'!K33="","",'03_Reactivos_48'!K33)</f>
        <v/>
      </c>
      <c r="N33" s="6" t="str">
        <f>IF('03_Reactivos_48'!L33="","",'03_Reactivos_48'!L33)</f>
        <v/>
      </c>
      <c r="O33" s="6" t="str">
        <f>IF('03_Reactivos_48'!M33="","",'03_Reactivos_48'!M33)</f>
        <v/>
      </c>
      <c r="P33" s="6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42.75">
      <c r="A34" s="6" t="s">
        <v>300</v>
      </c>
      <c r="B34" s="6" t="str">
        <f>IF('03_Reactivos_48'!B34="","",'03_Reactivos_48'!B34)</f>
        <v>GA-A02</v>
      </c>
      <c r="C34" s="6" t="str">
        <f>IF('03_Reactivos_48'!C34="","",'03_Reactivos_48'!C34)</f>
        <v>Gestión Ambiental y Economía Circular</v>
      </c>
      <c r="D34" s="6" t="str">
        <f>IF('03_Reactivos_48'!D34="","",'03_Reactivos_48'!D34)</f>
        <v>¿La organización implementa programas o proyectos que van más allá del cumplimiento básico y generan mejoras verificables en su desempeño ambiental?</v>
      </c>
      <c r="E34" s="6" t="str">
        <f>IF('03_Reactivos_48'!F34="","",'03_Reactivos_48'!F34)</f>
        <v/>
      </c>
      <c r="F34" s="6" t="str">
        <f>IF('03_Reactivos_48'!G34="","",'03_Reactivos_48'!G34)</f>
        <v/>
      </c>
      <c r="G34" s="6" t="str">
        <f>IF('03_Reactivos_48'!H34="","",'03_Reactivos_48'!H34)</f>
        <v/>
      </c>
      <c r="H34" s="6"/>
      <c r="I34" s="6"/>
      <c r="J34" s="6"/>
      <c r="K34" s="6"/>
      <c r="L34" s="6" t="str">
        <f>IF('03_Reactivos_48'!J34="","",'03_Reactivos_48'!J34)</f>
        <v/>
      </c>
      <c r="M34" s="6" t="str">
        <f>IF('03_Reactivos_48'!K34="","",'03_Reactivos_48'!K34)</f>
        <v/>
      </c>
      <c r="N34" s="6" t="str">
        <f>IF('03_Reactivos_48'!L34="","",'03_Reactivos_48'!L34)</f>
        <v/>
      </c>
      <c r="O34" s="6" t="str">
        <f>IF('03_Reactivos_48'!M34="","",'03_Reactivos_48'!M34)</f>
        <v/>
      </c>
      <c r="P34" s="6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42.75">
      <c r="A35" s="6" t="s">
        <v>300</v>
      </c>
      <c r="B35" s="6" t="str">
        <f>IF('03_Reactivos_48'!B35="","",'03_Reactivos_48'!B35)</f>
        <v>GA-A03</v>
      </c>
      <c r="C35" s="6" t="str">
        <f>IF('03_Reactivos_48'!C35="","",'03_Reactivos_48'!C35)</f>
        <v>Gestión Ambiental y Economía Circular</v>
      </c>
      <c r="D35" s="6" t="str">
        <f>IF('03_Reactivos_48'!D35="","",'03_Reactivos_48'!D35)</f>
        <v>¿La organización mide su consumo y eficiencia hídrica e implementa acciones de reducción, reutilización o recirculación de agua?</v>
      </c>
      <c r="E35" s="6" t="str">
        <f>IF('03_Reactivos_48'!F35="","",'03_Reactivos_48'!F35)</f>
        <v/>
      </c>
      <c r="F35" s="6" t="str">
        <f>IF('03_Reactivos_48'!G35="","",'03_Reactivos_48'!G35)</f>
        <v/>
      </c>
      <c r="G35" s="6" t="str">
        <f>IF('03_Reactivos_48'!H35="","",'03_Reactivos_48'!H35)</f>
        <v/>
      </c>
      <c r="H35" s="6"/>
      <c r="I35" s="6"/>
      <c r="J35" s="6"/>
      <c r="K35" s="6"/>
      <c r="L35" s="6" t="str">
        <f>IF('03_Reactivos_48'!J35="","",'03_Reactivos_48'!J35)</f>
        <v/>
      </c>
      <c r="M35" s="6" t="str">
        <f>IF('03_Reactivos_48'!K35="","",'03_Reactivos_48'!K35)</f>
        <v/>
      </c>
      <c r="N35" s="6" t="str">
        <f>IF('03_Reactivos_48'!L35="","",'03_Reactivos_48'!L35)</f>
        <v/>
      </c>
      <c r="O35" s="6" t="str">
        <f>IF('03_Reactivos_48'!M35="","",'03_Reactivos_48'!M35)</f>
        <v/>
      </c>
      <c r="P35" s="6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42.75">
      <c r="A36" s="6" t="s">
        <v>300</v>
      </c>
      <c r="B36" s="6" t="str">
        <f>IF('03_Reactivos_48'!B36="","",'03_Reactivos_48'!B36)</f>
        <v>GA-A04</v>
      </c>
      <c r="C36" s="6" t="str">
        <f>IF('03_Reactivos_48'!C36="","",'03_Reactivos_48'!C36)</f>
        <v>Gestión Ambiental y Economía Circular</v>
      </c>
      <c r="D36" s="6" t="str">
        <f>IF('03_Reactivos_48'!D36="","",'03_Reactivos_48'!D36)</f>
        <v>¿La organización mide su consumo energético y emisiones relevantes e implementa acciones para mejorar su eficiencia o reducir su impacto climático?</v>
      </c>
      <c r="E36" s="6" t="str">
        <f>IF('03_Reactivos_48'!F36="","",'03_Reactivos_48'!F36)</f>
        <v/>
      </c>
      <c r="F36" s="6" t="str">
        <f>IF('03_Reactivos_48'!G36="","",'03_Reactivos_48'!G36)</f>
        <v/>
      </c>
      <c r="G36" s="6" t="str">
        <f>IF('03_Reactivos_48'!H36="","",'03_Reactivos_48'!H36)</f>
        <v/>
      </c>
      <c r="H36" s="6"/>
      <c r="I36" s="6"/>
      <c r="J36" s="6"/>
      <c r="K36" s="6"/>
      <c r="L36" s="6" t="str">
        <f>IF('03_Reactivos_48'!J36="","",'03_Reactivos_48'!J36)</f>
        <v/>
      </c>
      <c r="M36" s="6" t="str">
        <f>IF('03_Reactivos_48'!K36="","",'03_Reactivos_48'!K36)</f>
        <v/>
      </c>
      <c r="N36" s="6" t="str">
        <f>IF('03_Reactivos_48'!L36="","",'03_Reactivos_48'!L36)</f>
        <v/>
      </c>
      <c r="O36" s="6" t="str">
        <f>IF('03_Reactivos_48'!M36="","",'03_Reactivos_48'!M36)</f>
        <v/>
      </c>
      <c r="P36" s="6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42.75">
      <c r="A37" s="6" t="s">
        <v>300</v>
      </c>
      <c r="B37" s="6" t="str">
        <f>IF('03_Reactivos_48'!B37="","",'03_Reactivos_48'!B37)</f>
        <v>GA-A05</v>
      </c>
      <c r="C37" s="6" t="str">
        <f>IF('03_Reactivos_48'!C37="","",'03_Reactivos_48'!C37)</f>
        <v>Gestión Ambiental y Economía Circular</v>
      </c>
      <c r="D37" s="6" t="str">
        <f>IF('03_Reactivos_48'!D37="","",'03_Reactivos_48'!D37)</f>
        <v>¿La organización cuenta con prácticas sistemáticas para reducir, reutilizar, reciclar o valorizar los residuos generados por sus operaciones?</v>
      </c>
      <c r="E37" s="6" t="str">
        <f>IF('03_Reactivos_48'!F37="","",'03_Reactivos_48'!F37)</f>
        <v/>
      </c>
      <c r="F37" s="6" t="str">
        <f>IF('03_Reactivos_48'!G37="","",'03_Reactivos_48'!G37)</f>
        <v/>
      </c>
      <c r="G37" s="6" t="str">
        <f>IF('03_Reactivos_48'!H37="","",'03_Reactivos_48'!H37)</f>
        <v/>
      </c>
      <c r="H37" s="6"/>
      <c r="I37" s="6"/>
      <c r="J37" s="6"/>
      <c r="K37" s="6"/>
      <c r="L37" s="6" t="str">
        <f>IF('03_Reactivos_48'!J37="","",'03_Reactivos_48'!J37)</f>
        <v/>
      </c>
      <c r="M37" s="6" t="str">
        <f>IF('03_Reactivos_48'!K37="","",'03_Reactivos_48'!K37)</f>
        <v/>
      </c>
      <c r="N37" s="6" t="str">
        <f>IF('03_Reactivos_48'!L37="","",'03_Reactivos_48'!L37)</f>
        <v/>
      </c>
      <c r="O37" s="6" t="str">
        <f>IF('03_Reactivos_48'!M37="","",'03_Reactivos_48'!M37)</f>
        <v/>
      </c>
      <c r="P37" s="6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42.75">
      <c r="A38" s="6" t="s">
        <v>300</v>
      </c>
      <c r="B38" s="6" t="str">
        <f>IF('03_Reactivos_48'!B38="","",'03_Reactivos_48'!B38)</f>
        <v>GA-A06</v>
      </c>
      <c r="C38" s="6" t="str">
        <f>IF('03_Reactivos_48'!C38="","",'03_Reactivos_48'!C38)</f>
        <v>Gestión Ambiental y Economía Circular</v>
      </c>
      <c r="D38" s="6" t="str">
        <f>IF('03_Reactivos_48'!D38="","",'03_Reactivos_48'!D38)</f>
        <v>¿La organización ha implementado durante 2025 proyectos o estrategias de economía circular que hayan generado resultados ambientales, económicos o productivos verificables?</v>
      </c>
      <c r="E38" s="6" t="str">
        <f>IF('03_Reactivos_48'!F38="","",'03_Reactivos_48'!F38)</f>
        <v/>
      </c>
      <c r="F38" s="6" t="str">
        <f>IF('03_Reactivos_48'!G38="","",'03_Reactivos_48'!G38)</f>
        <v/>
      </c>
      <c r="G38" s="6" t="str">
        <f>IF('03_Reactivos_48'!H38="","",'03_Reactivos_48'!H38)</f>
        <v/>
      </c>
      <c r="H38" s="6"/>
      <c r="I38" s="6"/>
      <c r="J38" s="6"/>
      <c r="K38" s="6"/>
      <c r="L38" s="6" t="str">
        <f>IF('03_Reactivos_48'!J38="","",'03_Reactivos_48'!J38)</f>
        <v/>
      </c>
      <c r="M38" s="6" t="str">
        <f>IF('03_Reactivos_48'!K38="","",'03_Reactivos_48'!K38)</f>
        <v/>
      </c>
      <c r="N38" s="6" t="str">
        <f>IF('03_Reactivos_48'!L38="","",'03_Reactivos_48'!L38)</f>
        <v/>
      </c>
      <c r="O38" s="6" t="str">
        <f>IF('03_Reactivos_48'!M38="","",'03_Reactivos_48'!M38)</f>
        <v/>
      </c>
      <c r="P38" s="6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42.75">
      <c r="A39" s="6" t="s">
        <v>300</v>
      </c>
      <c r="B39" s="6" t="str">
        <f>IF('03_Reactivos_48'!B39="","",'03_Reactivos_48'!B39)</f>
        <v>GA-A07</v>
      </c>
      <c r="C39" s="6" t="str">
        <f>IF('03_Reactivos_48'!C39="","",'03_Reactivos_48'!C39)</f>
        <v>Gestión Ambiental y Economía Circular</v>
      </c>
      <c r="D39" s="6" t="str">
        <f>IF('03_Reactivos_48'!D39="","",'03_Reactivos_48'!D39)</f>
        <v>¿La organización ha implementado soluciones innovadoras para mejorar su eficiencia en el uso de recursos naturales o reducir sus impactos ambientales?</v>
      </c>
      <c r="E39" s="6" t="str">
        <f>IF('03_Reactivos_48'!F39="","",'03_Reactivos_48'!F39)</f>
        <v/>
      </c>
      <c r="F39" s="6" t="str">
        <f>IF('03_Reactivos_48'!G39="","",'03_Reactivos_48'!G39)</f>
        <v/>
      </c>
      <c r="G39" s="6" t="str">
        <f>IF('03_Reactivos_48'!H39="","",'03_Reactivos_48'!H39)</f>
        <v/>
      </c>
      <c r="H39" s="6"/>
      <c r="I39" s="6"/>
      <c r="J39" s="6"/>
      <c r="K39" s="6"/>
      <c r="L39" s="6" t="str">
        <f>IF('03_Reactivos_48'!J39="","",'03_Reactivos_48'!J39)</f>
        <v/>
      </c>
      <c r="M39" s="6" t="str">
        <f>IF('03_Reactivos_48'!K39="","",'03_Reactivos_48'!K39)</f>
        <v/>
      </c>
      <c r="N39" s="6" t="str">
        <f>IF('03_Reactivos_48'!L39="","",'03_Reactivos_48'!L39)</f>
        <v/>
      </c>
      <c r="O39" s="6" t="str">
        <f>IF('03_Reactivos_48'!M39="","",'03_Reactivos_48'!M39)</f>
        <v/>
      </c>
      <c r="P39" s="6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42.75">
      <c r="A40" s="6" t="s">
        <v>300</v>
      </c>
      <c r="B40" s="6" t="str">
        <f>IF('03_Reactivos_48'!B40="","",'03_Reactivos_48'!B40)</f>
        <v>DT-A01</v>
      </c>
      <c r="C40" s="6" t="str">
        <f>IF('03_Reactivos_48'!C40="","",'03_Reactivos_48'!C40)</f>
        <v>Desarrollo Social y Vinculación Territorial</v>
      </c>
      <c r="D40" s="6" t="str">
        <f>IF('03_Reactivos_48'!D40="","",'03_Reactivos_48'!D40)</f>
        <v>¿La organización cuenta con una estrategia formal de relacionamiento y vinculación con las comunidades de su área de influencia?</v>
      </c>
      <c r="E40" s="6" t="str">
        <f>IF('03_Reactivos_48'!F40="","",'03_Reactivos_48'!F40)</f>
        <v/>
      </c>
      <c r="F40" s="6" t="str">
        <f>IF('03_Reactivos_48'!G40="","",'03_Reactivos_48'!G40)</f>
        <v/>
      </c>
      <c r="G40" s="6" t="str">
        <f>IF('03_Reactivos_48'!H40="","",'03_Reactivos_48'!H40)</f>
        <v/>
      </c>
      <c r="H40" s="6"/>
      <c r="I40" s="6"/>
      <c r="J40" s="6"/>
      <c r="K40" s="6"/>
      <c r="L40" s="6" t="str">
        <f>IF('03_Reactivos_48'!J40="","",'03_Reactivos_48'!J40)</f>
        <v/>
      </c>
      <c r="M40" s="6" t="str">
        <f>IF('03_Reactivos_48'!K40="","",'03_Reactivos_48'!K40)</f>
        <v/>
      </c>
      <c r="N40" s="6" t="str">
        <f>IF('03_Reactivos_48'!L40="","",'03_Reactivos_48'!L40)</f>
        <v/>
      </c>
      <c r="O40" s="6" t="str">
        <f>IF('03_Reactivos_48'!M40="","",'03_Reactivos_48'!M40)</f>
        <v/>
      </c>
      <c r="P40" s="6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42.75">
      <c r="A41" s="6" t="s">
        <v>300</v>
      </c>
      <c r="B41" s="6" t="str">
        <f>IF('03_Reactivos_48'!B41="","",'03_Reactivos_48'!B41)</f>
        <v>DT-A02</v>
      </c>
      <c r="C41" s="6" t="str">
        <f>IF('03_Reactivos_48'!C41="","",'03_Reactivos_48'!C41)</f>
        <v>Desarrollo Social y Vinculación Territorial</v>
      </c>
      <c r="D41" s="6" t="str">
        <f>IF('03_Reactivos_48'!D41="","",'03_Reactivos_48'!D41)</f>
        <v>¿La organización cuenta con mecanismos permanentes de diálogo, participación y atención de inquietudes de las comunidades y otros grupos de interés?</v>
      </c>
      <c r="E41" s="6" t="str">
        <f>IF('03_Reactivos_48'!F41="","",'03_Reactivos_48'!F41)</f>
        <v/>
      </c>
      <c r="F41" s="6" t="str">
        <f>IF('03_Reactivos_48'!G41="","",'03_Reactivos_48'!G41)</f>
        <v/>
      </c>
      <c r="G41" s="6" t="str">
        <f>IF('03_Reactivos_48'!H41="","",'03_Reactivos_48'!H41)</f>
        <v/>
      </c>
      <c r="H41" s="6"/>
      <c r="I41" s="6"/>
      <c r="J41" s="6"/>
      <c r="K41" s="6"/>
      <c r="L41" s="6" t="str">
        <f>IF('03_Reactivos_48'!J41="","",'03_Reactivos_48'!J41)</f>
        <v/>
      </c>
      <c r="M41" s="6" t="str">
        <f>IF('03_Reactivos_48'!K41="","",'03_Reactivos_48'!K41)</f>
        <v/>
      </c>
      <c r="N41" s="6" t="str">
        <f>IF('03_Reactivos_48'!L41="","",'03_Reactivos_48'!L41)</f>
        <v/>
      </c>
      <c r="O41" s="6" t="str">
        <f>IF('03_Reactivos_48'!M41="","",'03_Reactivos_48'!M41)</f>
        <v/>
      </c>
      <c r="P41" s="6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42.75">
      <c r="A42" s="6" t="s">
        <v>300</v>
      </c>
      <c r="B42" s="6" t="str">
        <f>IF('03_Reactivos_48'!B42="","",'03_Reactivos_48'!B42)</f>
        <v>DT-A03</v>
      </c>
      <c r="C42" s="6" t="str">
        <f>IF('03_Reactivos_48'!C42="","",'03_Reactivos_48'!C42)</f>
        <v>Desarrollo Social y Vinculación Territorial</v>
      </c>
      <c r="D42" s="6" t="str">
        <f>IF('03_Reactivos_48'!D42="","",'03_Reactivos_48'!D42)</f>
        <v>¿La organización implementa proyectos o programas que contribuyen al desarrollo económico, educativo o social de las comunidades de su área de influencia?</v>
      </c>
      <c r="E42" s="6" t="str">
        <f>IF('03_Reactivos_48'!F42="","",'03_Reactivos_48'!F42)</f>
        <v/>
      </c>
      <c r="F42" s="6" t="str">
        <f>IF('03_Reactivos_48'!G42="","",'03_Reactivos_48'!G42)</f>
        <v/>
      </c>
      <c r="G42" s="6" t="str">
        <f>IF('03_Reactivos_48'!H42="","",'03_Reactivos_48'!H42)</f>
        <v/>
      </c>
      <c r="H42" s="6"/>
      <c r="I42" s="6"/>
      <c r="J42" s="6"/>
      <c r="K42" s="6"/>
      <c r="L42" s="6" t="str">
        <f>IF('03_Reactivos_48'!J42="","",'03_Reactivos_48'!J42)</f>
        <v/>
      </c>
      <c r="M42" s="6" t="str">
        <f>IF('03_Reactivos_48'!K42="","",'03_Reactivos_48'!K42)</f>
        <v/>
      </c>
      <c r="N42" s="6" t="str">
        <f>IF('03_Reactivos_48'!L42="","",'03_Reactivos_48'!L42)</f>
        <v/>
      </c>
      <c r="O42" s="6" t="str">
        <f>IF('03_Reactivos_48'!M42="","",'03_Reactivos_48'!M42)</f>
        <v/>
      </c>
      <c r="P42" s="6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42.75">
      <c r="A43" s="6" t="s">
        <v>300</v>
      </c>
      <c r="B43" s="6" t="str">
        <f>IF('03_Reactivos_48'!B43="","",'03_Reactivos_48'!B43)</f>
        <v>DT-A04</v>
      </c>
      <c r="C43" s="6" t="str">
        <f>IF('03_Reactivos_48'!C43="","",'03_Reactivos_48'!C43)</f>
        <v>Desarrollo Social y Vinculación Territorial</v>
      </c>
      <c r="D43" s="6" t="str">
        <f>IF('03_Reactivos_48'!D43="","",'03_Reactivos_48'!D43)</f>
        <v>¿La organización cuenta con mecanismos para identificar y gestionar riesgos relacionados con derechos humanos y conducta responsable, incluyendo a personal y contratistas?</v>
      </c>
      <c r="E43" s="6" t="str">
        <f>IF('03_Reactivos_48'!F43="","",'03_Reactivos_48'!F43)</f>
        <v/>
      </c>
      <c r="F43" s="6" t="str">
        <f>IF('03_Reactivos_48'!G43="","",'03_Reactivos_48'!G43)</f>
        <v/>
      </c>
      <c r="G43" s="6" t="str">
        <f>IF('03_Reactivos_48'!H43="","",'03_Reactivos_48'!H43)</f>
        <v/>
      </c>
      <c r="H43" s="6"/>
      <c r="I43" s="6"/>
      <c r="J43" s="6"/>
      <c r="K43" s="6"/>
      <c r="L43" s="6" t="str">
        <f>IF('03_Reactivos_48'!J43="","",'03_Reactivos_48'!J43)</f>
        <v/>
      </c>
      <c r="M43" s="6" t="str">
        <f>IF('03_Reactivos_48'!K43="","",'03_Reactivos_48'!K43)</f>
        <v/>
      </c>
      <c r="N43" s="6" t="str">
        <f>IF('03_Reactivos_48'!L43="","",'03_Reactivos_48'!L43)</f>
        <v/>
      </c>
      <c r="O43" s="6" t="str">
        <f>IF('03_Reactivos_48'!M43="","",'03_Reactivos_48'!M43)</f>
        <v/>
      </c>
      <c r="P43" s="6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42.75">
      <c r="A44" s="6" t="s">
        <v>300</v>
      </c>
      <c r="B44" s="6" t="str">
        <f>IF('03_Reactivos_48'!B44="","",'03_Reactivos_48'!B44)</f>
        <v>DT-A05</v>
      </c>
      <c r="C44" s="6" t="str">
        <f>IF('03_Reactivos_48'!C44="","",'03_Reactivos_48'!C44)</f>
        <v>Desarrollo Social y Vinculación Territorial</v>
      </c>
      <c r="D44" s="6" t="str">
        <f>IF('03_Reactivos_48'!D44="","",'03_Reactivos_48'!D44)</f>
        <v>¿La organización cuenta con criterios para definir y priorizar sus inversiones sociales y puede demostrar los resultados obtenidos durante 2025?</v>
      </c>
      <c r="E44" s="6" t="str">
        <f>IF('03_Reactivos_48'!F44="","",'03_Reactivos_48'!F44)</f>
        <v/>
      </c>
      <c r="F44" s="6" t="str">
        <f>IF('03_Reactivos_48'!G44="","",'03_Reactivos_48'!G44)</f>
        <v/>
      </c>
      <c r="G44" s="6" t="str">
        <f>IF('03_Reactivos_48'!H44="","",'03_Reactivos_48'!H44)</f>
        <v/>
      </c>
      <c r="H44" s="6"/>
      <c r="I44" s="6"/>
      <c r="J44" s="6"/>
      <c r="K44" s="6"/>
      <c r="L44" s="6" t="str">
        <f>IF('03_Reactivos_48'!J44="","",'03_Reactivos_48'!J44)</f>
        <v/>
      </c>
      <c r="M44" s="6" t="str">
        <f>IF('03_Reactivos_48'!K44="","",'03_Reactivos_48'!K44)</f>
        <v/>
      </c>
      <c r="N44" s="6" t="str">
        <f>IF('03_Reactivos_48'!L44="","",'03_Reactivos_48'!L44)</f>
        <v/>
      </c>
      <c r="O44" s="6" t="str">
        <f>IF('03_Reactivos_48'!M44="","",'03_Reactivos_48'!M44)</f>
        <v/>
      </c>
      <c r="P44" s="6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42.75">
      <c r="A45" s="6" t="s">
        <v>300</v>
      </c>
      <c r="B45" s="6" t="str">
        <f>IF('03_Reactivos_48'!B45="","",'03_Reactivos_48'!B45)</f>
        <v>DT-A06</v>
      </c>
      <c r="C45" s="6" t="str">
        <f>IF('03_Reactivos_48'!C45="","",'03_Reactivos_48'!C45)</f>
        <v>Desarrollo Social y Vinculación Territorial</v>
      </c>
      <c r="D45" s="6" t="str">
        <f>IF('03_Reactivos_48'!D45="","",'03_Reactivos_48'!D45)</f>
        <v>¿La organización evalúa el impacto y sostenibilidad de sus principales programas de desarrollo social y vinculación comunitaria?</v>
      </c>
      <c r="E45" s="6" t="str">
        <f>IF('03_Reactivos_48'!F45="","",'03_Reactivos_48'!F45)</f>
        <v/>
      </c>
      <c r="F45" s="6" t="str">
        <f>IF('03_Reactivos_48'!G45="","",'03_Reactivos_48'!G45)</f>
        <v/>
      </c>
      <c r="G45" s="6" t="str">
        <f>IF('03_Reactivos_48'!H45="","",'03_Reactivos_48'!H45)</f>
        <v/>
      </c>
      <c r="H45" s="6"/>
      <c r="I45" s="6"/>
      <c r="J45" s="6"/>
      <c r="K45" s="6"/>
      <c r="L45" s="6" t="str">
        <f>IF('03_Reactivos_48'!J45="","",'03_Reactivos_48'!J45)</f>
        <v/>
      </c>
      <c r="M45" s="6" t="str">
        <f>IF('03_Reactivos_48'!K45="","",'03_Reactivos_48'!K45)</f>
        <v/>
      </c>
      <c r="N45" s="6" t="str">
        <f>IF('03_Reactivos_48'!L45="","",'03_Reactivos_48'!L45)</f>
        <v/>
      </c>
      <c r="O45" s="6" t="str">
        <f>IF('03_Reactivos_48'!M45="","",'03_Reactivos_48'!M45)</f>
        <v/>
      </c>
      <c r="P45" s="6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42.75">
      <c r="A46" s="6" t="s">
        <v>300</v>
      </c>
      <c r="B46" s="6" t="str">
        <f>IF('03_Reactivos_48'!B46="","",'03_Reactivos_48'!B46)</f>
        <v>IM-A01</v>
      </c>
      <c r="C46" s="6" t="str">
        <f>IF('03_Reactivos_48'!C46="","",'03_Reactivos_48'!C46)</f>
        <v>Inteligencia Estratégica y Mejora Continua</v>
      </c>
      <c r="D46" s="6" t="str">
        <f>IF('03_Reactivos_48'!D46="","",'03_Reactivos_48'!D46)</f>
        <v>¿La organización cuenta con un sistema de indicadores que permite monitorear su desempeño y establecer metas y responsables?</v>
      </c>
      <c r="E46" s="6" t="str">
        <f>IF('03_Reactivos_48'!F46="","",'03_Reactivos_48'!F46)</f>
        <v/>
      </c>
      <c r="F46" s="6" t="str">
        <f>IF('03_Reactivos_48'!G46="","",'03_Reactivos_48'!G46)</f>
        <v/>
      </c>
      <c r="G46" s="6" t="str">
        <f>IF('03_Reactivos_48'!H46="","",'03_Reactivos_48'!H46)</f>
        <v/>
      </c>
      <c r="H46" s="6"/>
      <c r="I46" s="6"/>
      <c r="J46" s="6"/>
      <c r="K46" s="6"/>
      <c r="L46" s="6" t="str">
        <f>IF('03_Reactivos_48'!J46="","",'03_Reactivos_48'!J46)</f>
        <v/>
      </c>
      <c r="M46" s="6" t="str">
        <f>IF('03_Reactivos_48'!K46="","",'03_Reactivos_48'!K46)</f>
        <v/>
      </c>
      <c r="N46" s="6" t="str">
        <f>IF('03_Reactivos_48'!L46="","",'03_Reactivos_48'!L46)</f>
        <v/>
      </c>
      <c r="O46" s="6" t="str">
        <f>IF('03_Reactivos_48'!M46="","",'03_Reactivos_48'!M46)</f>
        <v/>
      </c>
      <c r="P46" s="6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42.75">
      <c r="A47" s="6" t="s">
        <v>300</v>
      </c>
      <c r="B47" s="6" t="str">
        <f>IF('03_Reactivos_48'!B47="","",'03_Reactivos_48'!B47)</f>
        <v>IM-A02</v>
      </c>
      <c r="C47" s="6" t="str">
        <f>IF('03_Reactivos_48'!C47="","",'03_Reactivos_48'!C47)</f>
        <v>Inteligencia Estratégica y Mejora Continua</v>
      </c>
      <c r="D47" s="6" t="str">
        <f>IF('03_Reactivos_48'!D47="","",'03_Reactivos_48'!D47)</f>
        <v>¿La organización utiliza sistemáticamente la información de sus indicadores y resultados para orientar la toma de decisiones y mejorar su desempeño?</v>
      </c>
      <c r="E47" s="6" t="str">
        <f>IF('03_Reactivos_48'!F47="","",'03_Reactivos_48'!F47)</f>
        <v/>
      </c>
      <c r="F47" s="6" t="str">
        <f>IF('03_Reactivos_48'!G47="","",'03_Reactivos_48'!G47)</f>
        <v/>
      </c>
      <c r="G47" s="6" t="str">
        <f>IF('03_Reactivos_48'!H47="","",'03_Reactivos_48'!H47)</f>
        <v/>
      </c>
      <c r="H47" s="6"/>
      <c r="I47" s="6"/>
      <c r="J47" s="6"/>
      <c r="K47" s="6"/>
      <c r="L47" s="6" t="str">
        <f>IF('03_Reactivos_48'!J47="","",'03_Reactivos_48'!J47)</f>
        <v/>
      </c>
      <c r="M47" s="6" t="str">
        <f>IF('03_Reactivos_48'!K47="","",'03_Reactivos_48'!K47)</f>
        <v/>
      </c>
      <c r="N47" s="6" t="str">
        <f>IF('03_Reactivos_48'!L47="","",'03_Reactivos_48'!L47)</f>
        <v/>
      </c>
      <c r="O47" s="6" t="str">
        <f>IF('03_Reactivos_48'!M47="","",'03_Reactivos_48'!M47)</f>
        <v/>
      </c>
      <c r="P47" s="6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42.75">
      <c r="A48" s="6" t="s">
        <v>300</v>
      </c>
      <c r="B48" s="6" t="str">
        <f>IF('03_Reactivos_48'!B48="","",'03_Reactivos_48'!B48)</f>
        <v>IM-A03</v>
      </c>
      <c r="C48" s="6" t="str">
        <f>IF('03_Reactivos_48'!C48="","",'03_Reactivos_48'!C48)</f>
        <v>Inteligencia Estratégica y Mejora Continua</v>
      </c>
      <c r="D48" s="6" t="str">
        <f>IF('03_Reactivos_48'!D48="","",'03_Reactivos_48'!D48)</f>
        <v>¿La organización cuenta con mecanismos para documentar, conservar, compartir y aprovechar el conocimiento generado por sus operaciones y experiencias?</v>
      </c>
      <c r="E48" s="6" t="str">
        <f>IF('03_Reactivos_48'!F48="","",'03_Reactivos_48'!F48)</f>
        <v/>
      </c>
      <c r="F48" s="6" t="str">
        <f>IF('03_Reactivos_48'!G48="","",'03_Reactivos_48'!G48)</f>
        <v/>
      </c>
      <c r="G48" s="6" t="str">
        <f>IF('03_Reactivos_48'!H48="","",'03_Reactivos_48'!H48)</f>
        <v/>
      </c>
      <c r="H48" s="6"/>
      <c r="I48" s="6"/>
      <c r="J48" s="6"/>
      <c r="K48" s="6"/>
      <c r="L48" s="6" t="str">
        <f>IF('03_Reactivos_48'!J48="","",'03_Reactivos_48'!J48)</f>
        <v/>
      </c>
      <c r="M48" s="6" t="str">
        <f>IF('03_Reactivos_48'!K48="","",'03_Reactivos_48'!K48)</f>
        <v/>
      </c>
      <c r="N48" s="6" t="str">
        <f>IF('03_Reactivos_48'!L48="","",'03_Reactivos_48'!L48)</f>
        <v/>
      </c>
      <c r="O48" s="6" t="str">
        <f>IF('03_Reactivos_48'!M48="","",'03_Reactivos_48'!M48)</f>
        <v/>
      </c>
      <c r="P48" s="6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42.75">
      <c r="A49" s="6" t="s">
        <v>300</v>
      </c>
      <c r="B49" s="6" t="str">
        <f>IF('03_Reactivos_48'!B49="","",'03_Reactivos_48'!B49)</f>
        <v>IM-A04</v>
      </c>
      <c r="C49" s="6" t="str">
        <f>IF('03_Reactivos_48'!C49="","",'03_Reactivos_48'!C49)</f>
        <v>Inteligencia Estratégica y Mejora Continua</v>
      </c>
      <c r="D49" s="6" t="str">
        <f>IF('03_Reactivos_48'!D49="","",'03_Reactivos_48'!D49)</f>
        <v>¿La organización implementa ciclos sistemáticos de mejora continua, evalúa sus resultados y utiliza buenas prácticas o referentes externos para mejorar su desempeño?</v>
      </c>
      <c r="E49" s="6" t="str">
        <f>IF('03_Reactivos_48'!F49="","",'03_Reactivos_48'!F49)</f>
        <v/>
      </c>
      <c r="F49" s="6" t="str">
        <f>IF('03_Reactivos_48'!G49="","",'03_Reactivos_48'!G49)</f>
        <v/>
      </c>
      <c r="G49" s="6" t="str">
        <f>IF('03_Reactivos_48'!H49="","",'03_Reactivos_48'!H49)</f>
        <v/>
      </c>
      <c r="H49" s="6"/>
      <c r="I49" s="6"/>
      <c r="J49" s="6"/>
      <c r="K49" s="6"/>
      <c r="L49" s="6" t="str">
        <f>IF('03_Reactivos_48'!J49="","",'03_Reactivos_48'!J49)</f>
        <v/>
      </c>
      <c r="M49" s="6" t="str">
        <f>IF('03_Reactivos_48'!K49="","",'03_Reactivos_48'!K49)</f>
        <v/>
      </c>
      <c r="N49" s="6" t="str">
        <f>IF('03_Reactivos_48'!L49="","",'03_Reactivos_48'!L49)</f>
        <v/>
      </c>
      <c r="O49" s="6" t="str">
        <f>IF('03_Reactivos_48'!M49="","",'03_Reactivos_48'!M49)</f>
        <v/>
      </c>
      <c r="P49" s="6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42.75">
      <c r="A50" s="6" t="s">
        <v>301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>
      <c r="A51" s="6" t="s">
        <v>302</v>
      </c>
      <c r="B51" s="6" t="str">
        <f>IF('04_Indicadores_2025'!B2="","",'04_Indicadores_2025'!B2)</f>
        <v>LG-I01</v>
      </c>
      <c r="C51" s="6" t="str">
        <f>IF('04_Indicadores_2025'!C2="","",'04_Indicadores_2025'!C2)</f>
        <v>Liderazgo y Gobernanza</v>
      </c>
      <c r="D51" s="6" t="str">
        <f>IF('04_Indicadores_2025'!D2="","",'04_Indicadores_2025'!D2)</f>
        <v>Cumplimiento de objetivos estratégicos</v>
      </c>
      <c r="E51" s="6" t="str">
        <f>IF('04_Indicadores_2025'!H2="","",'04_Indicadores_2025'!H2)</f>
        <v/>
      </c>
      <c r="F51" s="6" t="str">
        <f>IF('04_Indicadores_2025'!L2="","",'04_Indicadores_2025'!L2)</f>
        <v/>
      </c>
      <c r="G51" s="6"/>
      <c r="H51" s="6" t="str">
        <f>IF('04_Indicadores_2025'!I2="","",'04_Indicadores_2025'!I2)</f>
        <v/>
      </c>
      <c r="I51" s="6" t="str">
        <f>IF('04_Indicadores_2025'!J2="","",'04_Indicadores_2025'!J2)</f>
        <v/>
      </c>
      <c r="J51" s="6" t="str">
        <f>IF('04_Indicadores_2025'!K2="","",'04_Indicadores_2025'!K2)</f>
        <v/>
      </c>
      <c r="K51" s="6" t="str">
        <f>IF('04_Indicadores_2025'!G2="","",'04_Indicadores_2025'!G2)</f>
        <v>%</v>
      </c>
      <c r="L51" s="6"/>
      <c r="M51" s="6" t="str">
        <f>IF('04_Indicadores_2025'!N2="","",'04_Indicadores_2025'!N2)</f>
        <v/>
      </c>
      <c r="N51" s="6" t="str">
        <f>IF('04_Indicadores_2025'!O2="","",'04_Indicadores_2025'!O2)</f>
        <v/>
      </c>
      <c r="O51" s="6" t="str">
        <f>IF('04_Indicadores_2025'!P2="","",'04_Indicadores_2025'!P2)</f>
        <v/>
      </c>
      <c r="P51" s="6" t="str">
        <f>IF('04_Indicadores_2025'!F2="","",'04_Indicadores_2025'!F2)</f>
        <v>↑</v>
      </c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>
      <c r="A52" s="6" t="s">
        <v>302</v>
      </c>
      <c r="B52" s="6" t="str">
        <f>IF('04_Indicadores_2025'!B3="","",'04_Indicadores_2025'!B3)</f>
        <v>LG-I02</v>
      </c>
      <c r="C52" s="6" t="str">
        <f>IF('04_Indicadores_2025'!C3="","",'04_Indicadores_2025'!C3)</f>
        <v>Liderazgo y Gobernanza</v>
      </c>
      <c r="D52" s="6" t="str">
        <f>IF('04_Indicadores_2025'!D3="","",'04_Indicadores_2025'!D3)</f>
        <v>Riesgos críticos con tratamiento vigente</v>
      </c>
      <c r="E52" s="6" t="str">
        <f>IF('04_Indicadores_2025'!H3="","",'04_Indicadores_2025'!H3)</f>
        <v/>
      </c>
      <c r="F52" s="6" t="str">
        <f>IF('04_Indicadores_2025'!L3="","",'04_Indicadores_2025'!L3)</f>
        <v/>
      </c>
      <c r="G52" s="6"/>
      <c r="H52" s="6" t="str">
        <f>IF('04_Indicadores_2025'!I3="","",'04_Indicadores_2025'!I3)</f>
        <v/>
      </c>
      <c r="I52" s="6" t="str">
        <f>IF('04_Indicadores_2025'!J3="","",'04_Indicadores_2025'!J3)</f>
        <v/>
      </c>
      <c r="J52" s="6" t="str">
        <f>IF('04_Indicadores_2025'!K3="","",'04_Indicadores_2025'!K3)</f>
        <v/>
      </c>
      <c r="K52" s="6" t="str">
        <f>IF('04_Indicadores_2025'!G3="","",'04_Indicadores_2025'!G3)</f>
        <v>%</v>
      </c>
      <c r="L52" s="6"/>
      <c r="M52" s="6" t="str">
        <f>IF('04_Indicadores_2025'!N3="","",'04_Indicadores_2025'!N3)</f>
        <v/>
      </c>
      <c r="N52" s="6" t="str">
        <f>IF('04_Indicadores_2025'!O3="","",'04_Indicadores_2025'!O3)</f>
        <v/>
      </c>
      <c r="O52" s="6" t="str">
        <f>IF('04_Indicadores_2025'!P3="","",'04_Indicadores_2025'!P3)</f>
        <v/>
      </c>
      <c r="P52" s="6" t="str">
        <f>IF('04_Indicadores_2025'!F3="","",'04_Indicadores_2025'!F3)</f>
        <v>↑</v>
      </c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>
      <c r="A53" s="6" t="s">
        <v>302</v>
      </c>
      <c r="B53" s="6" t="str">
        <f>IF('04_Indicadores_2025'!B4="","",'04_Indicadores_2025'!B4)</f>
        <v>LG-I03</v>
      </c>
      <c r="C53" s="6" t="str">
        <f>IF('04_Indicadores_2025'!C4="","",'04_Indicadores_2025'!C4)</f>
        <v>Liderazgo y Gobernanza</v>
      </c>
      <c r="D53" s="6" t="str">
        <f>IF('04_Indicadores_2025'!D4="","",'04_Indicadores_2025'!D4)</f>
        <v>Acciones de mejora cerradas en plazo</v>
      </c>
      <c r="E53" s="6" t="str">
        <f>IF('04_Indicadores_2025'!H4="","",'04_Indicadores_2025'!H4)</f>
        <v/>
      </c>
      <c r="F53" s="6" t="str">
        <f>IF('04_Indicadores_2025'!L4="","",'04_Indicadores_2025'!L4)</f>
        <v/>
      </c>
      <c r="G53" s="6"/>
      <c r="H53" s="6" t="str">
        <f>IF('04_Indicadores_2025'!I4="","",'04_Indicadores_2025'!I4)</f>
        <v/>
      </c>
      <c r="I53" s="6" t="str">
        <f>IF('04_Indicadores_2025'!J4="","",'04_Indicadores_2025'!J4)</f>
        <v/>
      </c>
      <c r="J53" s="6" t="str">
        <f>IF('04_Indicadores_2025'!K4="","",'04_Indicadores_2025'!K4)</f>
        <v/>
      </c>
      <c r="K53" s="6" t="str">
        <f>IF('04_Indicadores_2025'!G4="","",'04_Indicadores_2025'!G4)</f>
        <v>%</v>
      </c>
      <c r="L53" s="6"/>
      <c r="M53" s="6" t="str">
        <f>IF('04_Indicadores_2025'!N4="","",'04_Indicadores_2025'!N4)</f>
        <v/>
      </c>
      <c r="N53" s="6" t="str">
        <f>IF('04_Indicadores_2025'!O4="","",'04_Indicadores_2025'!O4)</f>
        <v/>
      </c>
      <c r="O53" s="6" t="str">
        <f>IF('04_Indicadores_2025'!P4="","",'04_Indicadores_2025'!P4)</f>
        <v/>
      </c>
      <c r="P53" s="6" t="str">
        <f>IF('04_Indicadores_2025'!F4="","",'04_Indicadores_2025'!F4)</f>
        <v>↑</v>
      </c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8.5">
      <c r="A54" s="6" t="s">
        <v>302</v>
      </c>
      <c r="B54" s="6" t="str">
        <f>IF('04_Indicadores_2025'!B5="","",'04_Indicadores_2025'!B5)</f>
        <v>CD-I01</v>
      </c>
      <c r="C54" s="6" t="str">
        <f>IF('04_Indicadores_2025'!C5="","",'04_Indicadores_2025'!C5)</f>
        <v>Competitividad y Desarrollo Económico Regional</v>
      </c>
      <c r="D54" s="6" t="str">
        <f>IF('04_Indicadores_2025'!D5="","",'04_Indicadores_2025'!D5)</f>
        <v>Productividad respecto de meta propia</v>
      </c>
      <c r="E54" s="6" t="str">
        <f>IF('04_Indicadores_2025'!H5="","",'04_Indicadores_2025'!H5)</f>
        <v/>
      </c>
      <c r="F54" s="6" t="str">
        <f>IF('04_Indicadores_2025'!L5="","",'04_Indicadores_2025'!L5)</f>
        <v/>
      </c>
      <c r="G54" s="6"/>
      <c r="H54" s="6" t="str">
        <f>IF('04_Indicadores_2025'!I5="","",'04_Indicadores_2025'!I5)</f>
        <v/>
      </c>
      <c r="I54" s="6" t="str">
        <f>IF('04_Indicadores_2025'!J5="","",'04_Indicadores_2025'!J5)</f>
        <v/>
      </c>
      <c r="J54" s="6" t="str">
        <f>IF('04_Indicadores_2025'!K5="","",'04_Indicadores_2025'!K5)</f>
        <v/>
      </c>
      <c r="K54" s="6" t="str">
        <f>IF('04_Indicadores_2025'!G5="","",'04_Indicadores_2025'!G5)</f>
        <v>Unidad propia / %</v>
      </c>
      <c r="L54" s="6"/>
      <c r="M54" s="6" t="str">
        <f>IF('04_Indicadores_2025'!N5="","",'04_Indicadores_2025'!N5)</f>
        <v/>
      </c>
      <c r="N54" s="6" t="str">
        <f>IF('04_Indicadores_2025'!O5="","",'04_Indicadores_2025'!O5)</f>
        <v/>
      </c>
      <c r="O54" s="6" t="str">
        <f>IF('04_Indicadores_2025'!P5="","",'04_Indicadores_2025'!P5)</f>
        <v/>
      </c>
      <c r="P54" s="6" t="str">
        <f>IF('04_Indicadores_2025'!F5="","",'04_Indicadores_2025'!F5)</f>
        <v>↑</v>
      </c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8.5">
      <c r="A55" s="6" t="s">
        <v>302</v>
      </c>
      <c r="B55" s="6" t="str">
        <f>IF('04_Indicadores_2025'!B6="","",'04_Indicadores_2025'!B6)</f>
        <v>CD-I02</v>
      </c>
      <c r="C55" s="6" t="str">
        <f>IF('04_Indicadores_2025'!C6="","",'04_Indicadores_2025'!C6)</f>
        <v>Competitividad y Desarrollo Económico Regional</v>
      </c>
      <c r="D55" s="6" t="str">
        <f>IF('04_Indicadores_2025'!D6="","",'04_Indicadores_2025'!D6)</f>
        <v>Empleo local</v>
      </c>
      <c r="E55" s="6" t="str">
        <f>IF('04_Indicadores_2025'!H6="","",'04_Indicadores_2025'!H6)</f>
        <v/>
      </c>
      <c r="F55" s="6" t="str">
        <f>IF('04_Indicadores_2025'!L6="","",'04_Indicadores_2025'!L6)</f>
        <v/>
      </c>
      <c r="G55" s="6"/>
      <c r="H55" s="6" t="str">
        <f>IF('04_Indicadores_2025'!I6="","",'04_Indicadores_2025'!I6)</f>
        <v/>
      </c>
      <c r="I55" s="6" t="str">
        <f>IF('04_Indicadores_2025'!J6="","",'04_Indicadores_2025'!J6)</f>
        <v/>
      </c>
      <c r="J55" s="6" t="str">
        <f>IF('04_Indicadores_2025'!K6="","",'04_Indicadores_2025'!K6)</f>
        <v/>
      </c>
      <c r="K55" s="6" t="str">
        <f>IF('04_Indicadores_2025'!G6="","",'04_Indicadores_2025'!G6)</f>
        <v>%</v>
      </c>
      <c r="L55" s="6"/>
      <c r="M55" s="6" t="str">
        <f>IF('04_Indicadores_2025'!N6="","",'04_Indicadores_2025'!N6)</f>
        <v/>
      </c>
      <c r="N55" s="6" t="str">
        <f>IF('04_Indicadores_2025'!O6="","",'04_Indicadores_2025'!O6)</f>
        <v/>
      </c>
      <c r="O55" s="6" t="str">
        <f>IF('04_Indicadores_2025'!P6="","",'04_Indicadores_2025'!P6)</f>
        <v/>
      </c>
      <c r="P55" s="6" t="str">
        <f>IF('04_Indicadores_2025'!F6="","",'04_Indicadores_2025'!F6)</f>
        <v>↑</v>
      </c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8.5">
      <c r="A56" s="6" t="s">
        <v>302</v>
      </c>
      <c r="B56" s="6" t="str">
        <f>IF('04_Indicadores_2025'!B7="","",'04_Indicadores_2025'!B7)</f>
        <v>CD-I03</v>
      </c>
      <c r="C56" s="6" t="str">
        <f>IF('04_Indicadores_2025'!C7="","",'04_Indicadores_2025'!C7)</f>
        <v>Competitividad y Desarrollo Económico Regional</v>
      </c>
      <c r="D56" s="6" t="str">
        <f>IF('04_Indicadores_2025'!D7="","",'04_Indicadores_2025'!D7)</f>
        <v>Compras a proveedores locales</v>
      </c>
      <c r="E56" s="6" t="str">
        <f>IF('04_Indicadores_2025'!H7="","",'04_Indicadores_2025'!H7)</f>
        <v/>
      </c>
      <c r="F56" s="6" t="str">
        <f>IF('04_Indicadores_2025'!L7="","",'04_Indicadores_2025'!L7)</f>
        <v/>
      </c>
      <c r="G56" s="6"/>
      <c r="H56" s="6" t="str">
        <f>IF('04_Indicadores_2025'!I7="","",'04_Indicadores_2025'!I7)</f>
        <v/>
      </c>
      <c r="I56" s="6" t="str">
        <f>IF('04_Indicadores_2025'!J7="","",'04_Indicadores_2025'!J7)</f>
        <v/>
      </c>
      <c r="J56" s="6" t="str">
        <f>IF('04_Indicadores_2025'!K7="","",'04_Indicadores_2025'!K7)</f>
        <v/>
      </c>
      <c r="K56" s="6" t="str">
        <f>IF('04_Indicadores_2025'!G7="","",'04_Indicadores_2025'!G7)</f>
        <v>%</v>
      </c>
      <c r="L56" s="6"/>
      <c r="M56" s="6" t="str">
        <f>IF('04_Indicadores_2025'!N7="","",'04_Indicadores_2025'!N7)</f>
        <v/>
      </c>
      <c r="N56" s="6" t="str">
        <f>IF('04_Indicadores_2025'!O7="","",'04_Indicadores_2025'!O7)</f>
        <v/>
      </c>
      <c r="O56" s="6" t="str">
        <f>IF('04_Indicadores_2025'!P7="","",'04_Indicadores_2025'!P7)</f>
        <v/>
      </c>
      <c r="P56" s="6" t="str">
        <f>IF('04_Indicadores_2025'!F7="","",'04_Indicadores_2025'!F7)</f>
        <v>↑</v>
      </c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8.5">
      <c r="A57" s="6" t="s">
        <v>302</v>
      </c>
      <c r="B57" s="6" t="str">
        <f>IF('04_Indicadores_2025'!B8="","",'04_Indicadores_2025'!B8)</f>
        <v>CD-I04</v>
      </c>
      <c r="C57" s="6" t="str">
        <f>IF('04_Indicadores_2025'!C8="","",'04_Indicadores_2025'!C8)</f>
        <v>Competitividad y Desarrollo Económico Regional</v>
      </c>
      <c r="D57" s="6" t="str">
        <f>IF('04_Indicadores_2025'!D8="","",'04_Indicadores_2025'!D8)</f>
        <v>Proveedores desarrollados con resultado verificable</v>
      </c>
      <c r="E57" s="6" t="str">
        <f>IF('04_Indicadores_2025'!H8="","",'04_Indicadores_2025'!H8)</f>
        <v/>
      </c>
      <c r="F57" s="6" t="str">
        <f>IF('04_Indicadores_2025'!L8="","",'04_Indicadores_2025'!L8)</f>
        <v/>
      </c>
      <c r="G57" s="6"/>
      <c r="H57" s="6" t="str">
        <f>IF('04_Indicadores_2025'!I8="","",'04_Indicadores_2025'!I8)</f>
        <v/>
      </c>
      <c r="I57" s="6" t="str">
        <f>IF('04_Indicadores_2025'!J8="","",'04_Indicadores_2025'!J8)</f>
        <v/>
      </c>
      <c r="J57" s="6" t="str">
        <f>IF('04_Indicadores_2025'!K8="","",'04_Indicadores_2025'!K8)</f>
        <v/>
      </c>
      <c r="K57" s="6" t="str">
        <f>IF('04_Indicadores_2025'!G8="","",'04_Indicadores_2025'!G8)</f>
        <v>Número / %</v>
      </c>
      <c r="L57" s="6"/>
      <c r="M57" s="6" t="str">
        <f>IF('04_Indicadores_2025'!N8="","",'04_Indicadores_2025'!N8)</f>
        <v/>
      </c>
      <c r="N57" s="6" t="str">
        <f>IF('04_Indicadores_2025'!O8="","",'04_Indicadores_2025'!O8)</f>
        <v/>
      </c>
      <c r="O57" s="6" t="str">
        <f>IF('04_Indicadores_2025'!P8="","",'04_Indicadores_2025'!P8)</f>
        <v/>
      </c>
      <c r="P57" s="6" t="str">
        <f>IF('04_Indicadores_2025'!F8="","",'04_Indicadores_2025'!F8)</f>
        <v>↑</v>
      </c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>
      <c r="A58" s="6" t="s">
        <v>302</v>
      </c>
      <c r="B58" s="6" t="str">
        <f>IF('04_Indicadores_2025'!B9="","",'04_Indicadores_2025'!B9)</f>
        <v>CH-I01</v>
      </c>
      <c r="C58" s="6" t="str">
        <f>IF('04_Indicadores_2025'!C9="","",'04_Indicadores_2025'!C9)</f>
        <v>Capital Humano</v>
      </c>
      <c r="D58" s="6" t="str">
        <f>IF('04_Indicadores_2025'!D9="","",'04_Indicadores_2025'!D9)</f>
        <v>Cobertura de capacitación</v>
      </c>
      <c r="E58" s="6" t="str">
        <f>IF('04_Indicadores_2025'!H9="","",'04_Indicadores_2025'!H9)</f>
        <v/>
      </c>
      <c r="F58" s="6" t="str">
        <f>IF('04_Indicadores_2025'!L9="","",'04_Indicadores_2025'!L9)</f>
        <v/>
      </c>
      <c r="G58" s="6"/>
      <c r="H58" s="6" t="str">
        <f>IF('04_Indicadores_2025'!I9="","",'04_Indicadores_2025'!I9)</f>
        <v/>
      </c>
      <c r="I58" s="6" t="str">
        <f>IF('04_Indicadores_2025'!J9="","",'04_Indicadores_2025'!J9)</f>
        <v/>
      </c>
      <c r="J58" s="6" t="str">
        <f>IF('04_Indicadores_2025'!K9="","",'04_Indicadores_2025'!K9)</f>
        <v/>
      </c>
      <c r="K58" s="6" t="str">
        <f>IF('04_Indicadores_2025'!G9="","",'04_Indicadores_2025'!G9)</f>
        <v>%</v>
      </c>
      <c r="L58" s="6"/>
      <c r="M58" s="6" t="str">
        <f>IF('04_Indicadores_2025'!N9="","",'04_Indicadores_2025'!N9)</f>
        <v/>
      </c>
      <c r="N58" s="6" t="str">
        <f>IF('04_Indicadores_2025'!O9="","",'04_Indicadores_2025'!O9)</f>
        <v/>
      </c>
      <c r="O58" s="6" t="str">
        <f>IF('04_Indicadores_2025'!P9="","",'04_Indicadores_2025'!P9)</f>
        <v/>
      </c>
      <c r="P58" s="6" t="str">
        <f>IF('04_Indicadores_2025'!F9="","",'04_Indicadores_2025'!F9)</f>
        <v>↑</v>
      </c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>
      <c r="A59" s="6" t="s">
        <v>302</v>
      </c>
      <c r="B59" s="6" t="str">
        <f>IF('04_Indicadores_2025'!B10="","",'04_Indicadores_2025'!B10)</f>
        <v>CH-I02</v>
      </c>
      <c r="C59" s="6" t="str">
        <f>IF('04_Indicadores_2025'!C10="","",'04_Indicadores_2025'!C10)</f>
        <v>Capital Humano</v>
      </c>
      <c r="D59" s="6" t="str">
        <f>IF('04_Indicadores_2025'!D10="","",'04_Indicadores_2025'!D10)</f>
        <v>Cumplimiento del programa de capacitación</v>
      </c>
      <c r="E59" s="6" t="str">
        <f>IF('04_Indicadores_2025'!H10="","",'04_Indicadores_2025'!H10)</f>
        <v/>
      </c>
      <c r="F59" s="6" t="str">
        <f>IF('04_Indicadores_2025'!L10="","",'04_Indicadores_2025'!L10)</f>
        <v/>
      </c>
      <c r="G59" s="6"/>
      <c r="H59" s="6" t="str">
        <f>IF('04_Indicadores_2025'!I10="","",'04_Indicadores_2025'!I10)</f>
        <v/>
      </c>
      <c r="I59" s="6" t="str">
        <f>IF('04_Indicadores_2025'!J10="","",'04_Indicadores_2025'!J10)</f>
        <v/>
      </c>
      <c r="J59" s="6" t="str">
        <f>IF('04_Indicadores_2025'!K10="","",'04_Indicadores_2025'!K10)</f>
        <v/>
      </c>
      <c r="K59" s="6" t="str">
        <f>IF('04_Indicadores_2025'!G10="","",'04_Indicadores_2025'!G10)</f>
        <v>%</v>
      </c>
      <c r="L59" s="6"/>
      <c r="M59" s="6" t="str">
        <f>IF('04_Indicadores_2025'!N10="","",'04_Indicadores_2025'!N10)</f>
        <v/>
      </c>
      <c r="N59" s="6" t="str">
        <f>IF('04_Indicadores_2025'!O10="","",'04_Indicadores_2025'!O10)</f>
        <v/>
      </c>
      <c r="O59" s="6" t="str">
        <f>IF('04_Indicadores_2025'!P10="","",'04_Indicadores_2025'!P10)</f>
        <v/>
      </c>
      <c r="P59" s="6" t="str">
        <f>IF('04_Indicadores_2025'!F10="","",'04_Indicadores_2025'!F10)</f>
        <v>↑</v>
      </c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>
      <c r="A60" s="6" t="s">
        <v>302</v>
      </c>
      <c r="B60" s="6" t="str">
        <f>IF('04_Indicadores_2025'!B11="","",'04_Indicadores_2025'!B11)</f>
        <v>CH-I03</v>
      </c>
      <c r="C60" s="6" t="str">
        <f>IF('04_Indicadores_2025'!C11="","",'04_Indicadores_2025'!C11)</f>
        <v>Capital Humano</v>
      </c>
      <c r="D60" s="6" t="str">
        <f>IF('04_Indicadores_2025'!D11="","",'04_Indicadores_2025'!D11)</f>
        <v>Efectividad o certificación de competencias</v>
      </c>
      <c r="E60" s="6" t="str">
        <f>IF('04_Indicadores_2025'!H11="","",'04_Indicadores_2025'!H11)</f>
        <v/>
      </c>
      <c r="F60" s="6" t="str">
        <f>IF('04_Indicadores_2025'!L11="","",'04_Indicadores_2025'!L11)</f>
        <v/>
      </c>
      <c r="G60" s="6"/>
      <c r="H60" s="6" t="str">
        <f>IF('04_Indicadores_2025'!I11="","",'04_Indicadores_2025'!I11)</f>
        <v/>
      </c>
      <c r="I60" s="6" t="str">
        <f>IF('04_Indicadores_2025'!J11="","",'04_Indicadores_2025'!J11)</f>
        <v/>
      </c>
      <c r="J60" s="6" t="str">
        <f>IF('04_Indicadores_2025'!K11="","",'04_Indicadores_2025'!K11)</f>
        <v/>
      </c>
      <c r="K60" s="6" t="str">
        <f>IF('04_Indicadores_2025'!G11="","",'04_Indicadores_2025'!G11)</f>
        <v>%</v>
      </c>
      <c r="L60" s="6"/>
      <c r="M60" s="6" t="str">
        <f>IF('04_Indicadores_2025'!N11="","",'04_Indicadores_2025'!N11)</f>
        <v/>
      </c>
      <c r="N60" s="6" t="str">
        <f>IF('04_Indicadores_2025'!O11="","",'04_Indicadores_2025'!O11)</f>
        <v/>
      </c>
      <c r="O60" s="6" t="str">
        <f>IF('04_Indicadores_2025'!P11="","",'04_Indicadores_2025'!P11)</f>
        <v/>
      </c>
      <c r="P60" s="6" t="str">
        <f>IF('04_Indicadores_2025'!F11="","",'04_Indicadores_2025'!F11)</f>
        <v>↑</v>
      </c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>
      <c r="A61" s="6" t="s">
        <v>302</v>
      </c>
      <c r="B61" s="6" t="str">
        <f>IF('04_Indicadores_2025'!B12="","",'04_Indicadores_2025'!B12)</f>
        <v>CH-I04</v>
      </c>
      <c r="C61" s="6" t="str">
        <f>IF('04_Indicadores_2025'!C12="","",'04_Indicadores_2025'!C12)</f>
        <v>Capital Humano</v>
      </c>
      <c r="D61" s="6" t="str">
        <f>IF('04_Indicadores_2025'!D12="","",'04_Indicadores_2025'!D12)</f>
        <v>Rotación de personal</v>
      </c>
      <c r="E61" s="6" t="str">
        <f>IF('04_Indicadores_2025'!H12="","",'04_Indicadores_2025'!H12)</f>
        <v/>
      </c>
      <c r="F61" s="6" t="str">
        <f>IF('04_Indicadores_2025'!L12="","",'04_Indicadores_2025'!L12)</f>
        <v/>
      </c>
      <c r="G61" s="6"/>
      <c r="H61" s="6" t="str">
        <f>IF('04_Indicadores_2025'!I12="","",'04_Indicadores_2025'!I12)</f>
        <v/>
      </c>
      <c r="I61" s="6" t="str">
        <f>IF('04_Indicadores_2025'!J12="","",'04_Indicadores_2025'!J12)</f>
        <v/>
      </c>
      <c r="J61" s="6" t="str">
        <f>IF('04_Indicadores_2025'!K12="","",'04_Indicadores_2025'!K12)</f>
        <v/>
      </c>
      <c r="K61" s="6" t="str">
        <f>IF('04_Indicadores_2025'!G12="","",'04_Indicadores_2025'!G12)</f>
        <v>%</v>
      </c>
      <c r="L61" s="6"/>
      <c r="M61" s="6" t="str">
        <f>IF('04_Indicadores_2025'!N12="","",'04_Indicadores_2025'!N12)</f>
        <v/>
      </c>
      <c r="N61" s="6" t="str">
        <f>IF('04_Indicadores_2025'!O12="","",'04_Indicadores_2025'!O12)</f>
        <v/>
      </c>
      <c r="O61" s="6" t="str">
        <f>IF('04_Indicadores_2025'!P12="","",'04_Indicadores_2025'!P12)</f>
        <v/>
      </c>
      <c r="P61" s="6" t="str">
        <f>IF('04_Indicadores_2025'!F12="","",'04_Indicadores_2025'!F12)</f>
        <v>↓</v>
      </c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>
      <c r="A62" s="6" t="s">
        <v>302</v>
      </c>
      <c r="B62" s="6" t="str">
        <f>IF('04_Indicadores_2025'!B13="","",'04_Indicadores_2025'!B13)</f>
        <v>EO-I01</v>
      </c>
      <c r="C62" s="6" t="str">
        <f>IF('04_Indicadores_2025'!C13="","",'04_Indicadores_2025'!C13)</f>
        <v>Excelencia Operacional</v>
      </c>
      <c r="D62" s="6" t="str">
        <f>IF('04_Indicadores_2025'!D13="","",'04_Indicadores_2025'!D13)</f>
        <v>Cumplimiento del programa de producción/servicio</v>
      </c>
      <c r="E62" s="6" t="str">
        <f>IF('04_Indicadores_2025'!H13="","",'04_Indicadores_2025'!H13)</f>
        <v/>
      </c>
      <c r="F62" s="6" t="str">
        <f>IF('04_Indicadores_2025'!L13="","",'04_Indicadores_2025'!L13)</f>
        <v/>
      </c>
      <c r="G62" s="6"/>
      <c r="H62" s="6" t="str">
        <f>IF('04_Indicadores_2025'!I13="","",'04_Indicadores_2025'!I13)</f>
        <v/>
      </c>
      <c r="I62" s="6" t="str">
        <f>IF('04_Indicadores_2025'!J13="","",'04_Indicadores_2025'!J13)</f>
        <v/>
      </c>
      <c r="J62" s="6" t="str">
        <f>IF('04_Indicadores_2025'!K13="","",'04_Indicadores_2025'!K13)</f>
        <v/>
      </c>
      <c r="K62" s="6" t="str">
        <f>IF('04_Indicadores_2025'!G13="","",'04_Indicadores_2025'!G13)</f>
        <v>%</v>
      </c>
      <c r="L62" s="6"/>
      <c r="M62" s="6" t="str">
        <f>IF('04_Indicadores_2025'!N13="","",'04_Indicadores_2025'!N13)</f>
        <v/>
      </c>
      <c r="N62" s="6" t="str">
        <f>IF('04_Indicadores_2025'!O13="","",'04_Indicadores_2025'!O13)</f>
        <v/>
      </c>
      <c r="O62" s="6" t="str">
        <f>IF('04_Indicadores_2025'!P13="","",'04_Indicadores_2025'!P13)</f>
        <v/>
      </c>
      <c r="P62" s="6" t="str">
        <f>IF('04_Indicadores_2025'!F13="","",'04_Indicadores_2025'!F13)</f>
        <v>↑</v>
      </c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>
      <c r="A63" s="6" t="s">
        <v>302</v>
      </c>
      <c r="B63" s="6" t="str">
        <f>IF('04_Indicadores_2025'!B14="","",'04_Indicadores_2025'!B14)</f>
        <v>EO-I02</v>
      </c>
      <c r="C63" s="6" t="str">
        <f>IF('04_Indicadores_2025'!C14="","",'04_Indicadores_2025'!C14)</f>
        <v>Excelencia Operacional</v>
      </c>
      <c r="D63" s="6" t="str">
        <f>IF('04_Indicadores_2025'!D14="","",'04_Indicadores_2025'!D14)</f>
        <v>Disponibilidad de equipos o procesos críticos</v>
      </c>
      <c r="E63" s="6" t="str">
        <f>IF('04_Indicadores_2025'!H14="","",'04_Indicadores_2025'!H14)</f>
        <v/>
      </c>
      <c r="F63" s="6" t="str">
        <f>IF('04_Indicadores_2025'!L14="","",'04_Indicadores_2025'!L14)</f>
        <v/>
      </c>
      <c r="G63" s="6"/>
      <c r="H63" s="6" t="str">
        <f>IF('04_Indicadores_2025'!I14="","",'04_Indicadores_2025'!I14)</f>
        <v/>
      </c>
      <c r="I63" s="6" t="str">
        <f>IF('04_Indicadores_2025'!J14="","",'04_Indicadores_2025'!J14)</f>
        <v/>
      </c>
      <c r="J63" s="6" t="str">
        <f>IF('04_Indicadores_2025'!K14="","",'04_Indicadores_2025'!K14)</f>
        <v/>
      </c>
      <c r="K63" s="6" t="str">
        <f>IF('04_Indicadores_2025'!G14="","",'04_Indicadores_2025'!G14)</f>
        <v>%</v>
      </c>
      <c r="L63" s="6"/>
      <c r="M63" s="6" t="str">
        <f>IF('04_Indicadores_2025'!N14="","",'04_Indicadores_2025'!N14)</f>
        <v/>
      </c>
      <c r="N63" s="6" t="str">
        <f>IF('04_Indicadores_2025'!O14="","",'04_Indicadores_2025'!O14)</f>
        <v/>
      </c>
      <c r="O63" s="6" t="str">
        <f>IF('04_Indicadores_2025'!P14="","",'04_Indicadores_2025'!P14)</f>
        <v/>
      </c>
      <c r="P63" s="6" t="str">
        <f>IF('04_Indicadores_2025'!F14="","",'04_Indicadores_2025'!F14)</f>
        <v>↑</v>
      </c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6" t="s">
        <v>302</v>
      </c>
      <c r="B64" s="6" t="str">
        <f>IF('04_Indicadores_2025'!B15="","",'04_Indicadores_2025'!B15)</f>
        <v>EO-I03</v>
      </c>
      <c r="C64" s="6" t="str">
        <f>IF('04_Indicadores_2025'!C15="","",'04_Indicadores_2025'!C15)</f>
        <v>Excelencia Operacional</v>
      </c>
      <c r="D64" s="6" t="str">
        <f>IF('04_Indicadores_2025'!D15="","",'04_Indicadores_2025'!D15)</f>
        <v>Cumplimiento de mantenimiento preventivo</v>
      </c>
      <c r="E64" s="6" t="str">
        <f>IF('04_Indicadores_2025'!H15="","",'04_Indicadores_2025'!H15)</f>
        <v/>
      </c>
      <c r="F64" s="6" t="str">
        <f>IF('04_Indicadores_2025'!L15="","",'04_Indicadores_2025'!L15)</f>
        <v/>
      </c>
      <c r="G64" s="6"/>
      <c r="H64" s="6" t="str">
        <f>IF('04_Indicadores_2025'!I15="","",'04_Indicadores_2025'!I15)</f>
        <v/>
      </c>
      <c r="I64" s="6" t="str">
        <f>IF('04_Indicadores_2025'!J15="","",'04_Indicadores_2025'!J15)</f>
        <v/>
      </c>
      <c r="J64" s="6" t="str">
        <f>IF('04_Indicadores_2025'!K15="","",'04_Indicadores_2025'!K15)</f>
        <v/>
      </c>
      <c r="K64" s="6" t="str">
        <f>IF('04_Indicadores_2025'!G15="","",'04_Indicadores_2025'!G15)</f>
        <v>%</v>
      </c>
      <c r="L64" s="6"/>
      <c r="M64" s="6" t="str">
        <f>IF('04_Indicadores_2025'!N15="","",'04_Indicadores_2025'!N15)</f>
        <v/>
      </c>
      <c r="N64" s="6" t="str">
        <f>IF('04_Indicadores_2025'!O15="","",'04_Indicadores_2025'!O15)</f>
        <v/>
      </c>
      <c r="O64" s="6" t="str">
        <f>IF('04_Indicadores_2025'!P15="","",'04_Indicadores_2025'!P15)</f>
        <v/>
      </c>
      <c r="P64" s="6" t="str">
        <f>IF('04_Indicadores_2025'!F15="","",'04_Indicadores_2025'!F15)</f>
        <v>↑</v>
      </c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6" t="s">
        <v>302</v>
      </c>
      <c r="B65" s="6" t="str">
        <f>IF('04_Indicadores_2025'!B16="","",'04_Indicadores_2025'!B16)</f>
        <v>EO-I04</v>
      </c>
      <c r="C65" s="6" t="str">
        <f>IF('04_Indicadores_2025'!C16="","",'04_Indicadores_2025'!C16)</f>
        <v>Excelencia Operacional</v>
      </c>
      <c r="D65" s="6" t="str">
        <f>IF('04_Indicadores_2025'!D16="","",'04_Indicadores_2025'!D16)</f>
        <v>Paro no programado</v>
      </c>
      <c r="E65" s="6" t="str">
        <f>IF('04_Indicadores_2025'!H16="","",'04_Indicadores_2025'!H16)</f>
        <v/>
      </c>
      <c r="F65" s="6" t="str">
        <f>IF('04_Indicadores_2025'!L16="","",'04_Indicadores_2025'!L16)</f>
        <v/>
      </c>
      <c r="G65" s="6"/>
      <c r="H65" s="6" t="str">
        <f>IF('04_Indicadores_2025'!I16="","",'04_Indicadores_2025'!I16)</f>
        <v/>
      </c>
      <c r="I65" s="6" t="str">
        <f>IF('04_Indicadores_2025'!J16="","",'04_Indicadores_2025'!J16)</f>
        <v/>
      </c>
      <c r="J65" s="6" t="str">
        <f>IF('04_Indicadores_2025'!K16="","",'04_Indicadores_2025'!K16)</f>
        <v/>
      </c>
      <c r="K65" s="6" t="str">
        <f>IF('04_Indicadores_2025'!G16="","",'04_Indicadores_2025'!G16)</f>
        <v>% / horas</v>
      </c>
      <c r="L65" s="6"/>
      <c r="M65" s="6" t="str">
        <f>IF('04_Indicadores_2025'!N16="","",'04_Indicadores_2025'!N16)</f>
        <v/>
      </c>
      <c r="N65" s="6" t="str">
        <f>IF('04_Indicadores_2025'!O16="","",'04_Indicadores_2025'!O16)</f>
        <v/>
      </c>
      <c r="O65" s="6" t="str">
        <f>IF('04_Indicadores_2025'!P16="","",'04_Indicadores_2025'!P16)</f>
        <v/>
      </c>
      <c r="P65" s="6" t="str">
        <f>IF('04_Indicadores_2025'!F16="","",'04_Indicadores_2025'!F16)</f>
        <v>↓</v>
      </c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6" t="s">
        <v>302</v>
      </c>
      <c r="B66" s="6" t="str">
        <f>IF('04_Indicadores_2025'!B17="","",'04_Indicadores_2025'!B17)</f>
        <v>EO-I05</v>
      </c>
      <c r="C66" s="6" t="str">
        <f>IF('04_Indicadores_2025'!C17="","",'04_Indicadores_2025'!C17)</f>
        <v>Excelencia Operacional</v>
      </c>
      <c r="D66" s="6" t="str">
        <f>IF('04_Indicadores_2025'!D17="","",'04_Indicadores_2025'!D17)</f>
        <v>Cumplimiento de estándares de calidad</v>
      </c>
      <c r="E66" s="6" t="str">
        <f>IF('04_Indicadores_2025'!H17="","",'04_Indicadores_2025'!H17)</f>
        <v/>
      </c>
      <c r="F66" s="6" t="str">
        <f>IF('04_Indicadores_2025'!L17="","",'04_Indicadores_2025'!L17)</f>
        <v/>
      </c>
      <c r="G66" s="6"/>
      <c r="H66" s="6" t="str">
        <f>IF('04_Indicadores_2025'!I17="","",'04_Indicadores_2025'!I17)</f>
        <v/>
      </c>
      <c r="I66" s="6" t="str">
        <f>IF('04_Indicadores_2025'!J17="","",'04_Indicadores_2025'!J17)</f>
        <v/>
      </c>
      <c r="J66" s="6" t="str">
        <f>IF('04_Indicadores_2025'!K17="","",'04_Indicadores_2025'!K17)</f>
        <v/>
      </c>
      <c r="K66" s="6" t="str">
        <f>IF('04_Indicadores_2025'!G17="","",'04_Indicadores_2025'!G17)</f>
        <v>%</v>
      </c>
      <c r="L66" s="6"/>
      <c r="M66" s="6" t="str">
        <f>IF('04_Indicadores_2025'!N17="","",'04_Indicadores_2025'!N17)</f>
        <v/>
      </c>
      <c r="N66" s="6" t="str">
        <f>IF('04_Indicadores_2025'!O17="","",'04_Indicadores_2025'!O17)</f>
        <v/>
      </c>
      <c r="O66" s="6" t="str">
        <f>IF('04_Indicadores_2025'!P17="","",'04_Indicadores_2025'!P17)</f>
        <v/>
      </c>
      <c r="P66" s="6" t="str">
        <f>IF('04_Indicadores_2025'!F17="","",'04_Indicadores_2025'!F17)</f>
        <v>↑</v>
      </c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6" t="s">
        <v>302</v>
      </c>
      <c r="B67" s="6" t="str">
        <f>IF('04_Indicadores_2025'!B18="","",'04_Indicadores_2025'!B18)</f>
        <v>EO-I06</v>
      </c>
      <c r="C67" s="6" t="str">
        <f>IF('04_Indicadores_2025'!C18="","",'04_Indicadores_2025'!C18)</f>
        <v>Excelencia Operacional</v>
      </c>
      <c r="D67" s="6" t="str">
        <f>IF('04_Indicadores_2025'!D18="","",'04_Indicadores_2025'!D18)</f>
        <v>Proyectos de mejora con beneficio verificado</v>
      </c>
      <c r="E67" s="6" t="str">
        <f>IF('04_Indicadores_2025'!H18="","",'04_Indicadores_2025'!H18)</f>
        <v/>
      </c>
      <c r="F67" s="6" t="str">
        <f>IF('04_Indicadores_2025'!L18="","",'04_Indicadores_2025'!L18)</f>
        <v/>
      </c>
      <c r="G67" s="6"/>
      <c r="H67" s="6" t="str">
        <f>IF('04_Indicadores_2025'!I18="","",'04_Indicadores_2025'!I18)</f>
        <v/>
      </c>
      <c r="I67" s="6" t="str">
        <f>IF('04_Indicadores_2025'!J18="","",'04_Indicadores_2025'!J18)</f>
        <v/>
      </c>
      <c r="J67" s="6" t="str">
        <f>IF('04_Indicadores_2025'!K18="","",'04_Indicadores_2025'!K18)</f>
        <v/>
      </c>
      <c r="K67" s="6" t="str">
        <f>IF('04_Indicadores_2025'!G18="","",'04_Indicadores_2025'!G18)</f>
        <v>Número</v>
      </c>
      <c r="L67" s="6"/>
      <c r="M67" s="6" t="str">
        <f>IF('04_Indicadores_2025'!N18="","",'04_Indicadores_2025'!N18)</f>
        <v/>
      </c>
      <c r="N67" s="6" t="str">
        <f>IF('04_Indicadores_2025'!O18="","",'04_Indicadores_2025'!O18)</f>
        <v/>
      </c>
      <c r="O67" s="6" t="str">
        <f>IF('04_Indicadores_2025'!P18="","",'04_Indicadores_2025'!P18)</f>
        <v/>
      </c>
      <c r="P67" s="6" t="str">
        <f>IF('04_Indicadores_2025'!F18="","",'04_Indicadores_2025'!F18)</f>
        <v>↑</v>
      </c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57">
      <c r="A68" s="6" t="s">
        <v>302</v>
      </c>
      <c r="B68" s="6" t="str">
        <f>IF('04_Indicadores_2025'!B19="","",'04_Indicadores_2025'!B19)</f>
        <v>GA-I01</v>
      </c>
      <c r="C68" s="6" t="str">
        <f>IF('04_Indicadores_2025'!C19="","",'04_Indicadores_2025'!C19)</f>
        <v>Gestión Ambiental y Economía Circular</v>
      </c>
      <c r="D68" s="6" t="str">
        <f>IF('04_Indicadores_2025'!D19="","",'04_Indicadores_2025'!D19)</f>
        <v>Intensidad de consumo de agua</v>
      </c>
      <c r="E68" s="6" t="str">
        <f>IF('04_Indicadores_2025'!H19="","",'04_Indicadores_2025'!H19)</f>
        <v/>
      </c>
      <c r="F68" s="6" t="str">
        <f>IF('04_Indicadores_2025'!L19="","",'04_Indicadores_2025'!L19)</f>
        <v/>
      </c>
      <c r="G68" s="6"/>
      <c r="H68" s="6" t="str">
        <f>IF('04_Indicadores_2025'!I19="","",'04_Indicadores_2025'!I19)</f>
        <v/>
      </c>
      <c r="I68" s="6" t="str">
        <f>IF('04_Indicadores_2025'!J19="","",'04_Indicadores_2025'!J19)</f>
        <v/>
      </c>
      <c r="J68" s="6" t="str">
        <f>IF('04_Indicadores_2025'!K19="","",'04_Indicadores_2025'!K19)</f>
        <v/>
      </c>
      <c r="K68" s="6" t="str">
        <f>IF('04_Indicadores_2025'!G19="","",'04_Indicadores_2025'!G19)</f>
        <v>Unidad por producción/servicio</v>
      </c>
      <c r="L68" s="6"/>
      <c r="M68" s="6" t="str">
        <f>IF('04_Indicadores_2025'!N19="","",'04_Indicadores_2025'!N19)</f>
        <v/>
      </c>
      <c r="N68" s="6" t="str">
        <f>IF('04_Indicadores_2025'!O19="","",'04_Indicadores_2025'!O19)</f>
        <v/>
      </c>
      <c r="O68" s="6" t="str">
        <f>IF('04_Indicadores_2025'!P19="","",'04_Indicadores_2025'!P19)</f>
        <v/>
      </c>
      <c r="P68" s="6" t="str">
        <f>IF('04_Indicadores_2025'!F19="","",'04_Indicadores_2025'!F19)</f>
        <v>↓</v>
      </c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6" t="s">
        <v>302</v>
      </c>
      <c r="B69" s="6" t="str">
        <f>IF('04_Indicadores_2025'!B20="","",'04_Indicadores_2025'!B20)</f>
        <v>GA-I02</v>
      </c>
      <c r="C69" s="6" t="str">
        <f>IF('04_Indicadores_2025'!C20="","",'04_Indicadores_2025'!C20)</f>
        <v>Gestión Ambiental y Economía Circular</v>
      </c>
      <c r="D69" s="6" t="str">
        <f>IF('04_Indicadores_2025'!D20="","",'04_Indicadores_2025'!D20)</f>
        <v>Agua reutilizada o recirculada</v>
      </c>
      <c r="E69" s="6" t="str">
        <f>IF('04_Indicadores_2025'!H20="","",'04_Indicadores_2025'!H20)</f>
        <v/>
      </c>
      <c r="F69" s="6" t="str">
        <f>IF('04_Indicadores_2025'!L20="","",'04_Indicadores_2025'!L20)</f>
        <v/>
      </c>
      <c r="G69" s="6"/>
      <c r="H69" s="6" t="str">
        <f>IF('04_Indicadores_2025'!I20="","",'04_Indicadores_2025'!I20)</f>
        <v/>
      </c>
      <c r="I69" s="6" t="str">
        <f>IF('04_Indicadores_2025'!J20="","",'04_Indicadores_2025'!J20)</f>
        <v/>
      </c>
      <c r="J69" s="6" t="str">
        <f>IF('04_Indicadores_2025'!K20="","",'04_Indicadores_2025'!K20)</f>
        <v/>
      </c>
      <c r="K69" s="6" t="str">
        <f>IF('04_Indicadores_2025'!G20="","",'04_Indicadores_2025'!G20)</f>
        <v>%</v>
      </c>
      <c r="L69" s="6"/>
      <c r="M69" s="6" t="str">
        <f>IF('04_Indicadores_2025'!N20="","",'04_Indicadores_2025'!N20)</f>
        <v/>
      </c>
      <c r="N69" s="6" t="str">
        <f>IF('04_Indicadores_2025'!O20="","",'04_Indicadores_2025'!O20)</f>
        <v/>
      </c>
      <c r="O69" s="6" t="str">
        <f>IF('04_Indicadores_2025'!P20="","",'04_Indicadores_2025'!P20)</f>
        <v/>
      </c>
      <c r="P69" s="6" t="str">
        <f>IF('04_Indicadores_2025'!F20="","",'04_Indicadores_2025'!F20)</f>
        <v>↑</v>
      </c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57">
      <c r="A70" s="6" t="s">
        <v>302</v>
      </c>
      <c r="B70" s="6" t="str">
        <f>IF('04_Indicadores_2025'!B21="","",'04_Indicadores_2025'!B21)</f>
        <v>GA-I03</v>
      </c>
      <c r="C70" s="6" t="str">
        <f>IF('04_Indicadores_2025'!C21="","",'04_Indicadores_2025'!C21)</f>
        <v>Gestión Ambiental y Economía Circular</v>
      </c>
      <c r="D70" s="6" t="str">
        <f>IF('04_Indicadores_2025'!D21="","",'04_Indicadores_2025'!D21)</f>
        <v>Intensidad energética</v>
      </c>
      <c r="E70" s="6" t="str">
        <f>IF('04_Indicadores_2025'!H21="","",'04_Indicadores_2025'!H21)</f>
        <v/>
      </c>
      <c r="F70" s="6" t="str">
        <f>IF('04_Indicadores_2025'!L21="","",'04_Indicadores_2025'!L21)</f>
        <v/>
      </c>
      <c r="G70" s="6"/>
      <c r="H70" s="6" t="str">
        <f>IF('04_Indicadores_2025'!I21="","",'04_Indicadores_2025'!I21)</f>
        <v/>
      </c>
      <c r="I70" s="6" t="str">
        <f>IF('04_Indicadores_2025'!J21="","",'04_Indicadores_2025'!J21)</f>
        <v/>
      </c>
      <c r="J70" s="6" t="str">
        <f>IF('04_Indicadores_2025'!K21="","",'04_Indicadores_2025'!K21)</f>
        <v/>
      </c>
      <c r="K70" s="6" t="str">
        <f>IF('04_Indicadores_2025'!G21="","",'04_Indicadores_2025'!G21)</f>
        <v>Unidad por producción/servicio</v>
      </c>
      <c r="L70" s="6"/>
      <c r="M70" s="6" t="str">
        <f>IF('04_Indicadores_2025'!N21="","",'04_Indicadores_2025'!N21)</f>
        <v/>
      </c>
      <c r="N70" s="6" t="str">
        <f>IF('04_Indicadores_2025'!O21="","",'04_Indicadores_2025'!O21)</f>
        <v/>
      </c>
      <c r="O70" s="6" t="str">
        <f>IF('04_Indicadores_2025'!P21="","",'04_Indicadores_2025'!P21)</f>
        <v/>
      </c>
      <c r="P70" s="6" t="str">
        <f>IF('04_Indicadores_2025'!F21="","",'04_Indicadores_2025'!F21)</f>
        <v>↓</v>
      </c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A71" s="6" t="s">
        <v>302</v>
      </c>
      <c r="B71" s="6" t="str">
        <f>IF('04_Indicadores_2025'!B22="","",'04_Indicadores_2025'!B22)</f>
        <v>GA-I04</v>
      </c>
      <c r="C71" s="6" t="str">
        <f>IF('04_Indicadores_2025'!C22="","",'04_Indicadores_2025'!C22)</f>
        <v>Gestión Ambiental y Economía Circular</v>
      </c>
      <c r="D71" s="6" t="str">
        <f>IF('04_Indicadores_2025'!D22="","",'04_Indicadores_2025'!D22)</f>
        <v>Residuos valorizados</v>
      </c>
      <c r="E71" s="6" t="str">
        <f>IF('04_Indicadores_2025'!H22="","",'04_Indicadores_2025'!H22)</f>
        <v/>
      </c>
      <c r="F71" s="6" t="str">
        <f>IF('04_Indicadores_2025'!L22="","",'04_Indicadores_2025'!L22)</f>
        <v/>
      </c>
      <c r="G71" s="6"/>
      <c r="H71" s="6" t="str">
        <f>IF('04_Indicadores_2025'!I22="","",'04_Indicadores_2025'!I22)</f>
        <v/>
      </c>
      <c r="I71" s="6" t="str">
        <f>IF('04_Indicadores_2025'!J22="","",'04_Indicadores_2025'!J22)</f>
        <v/>
      </c>
      <c r="J71" s="6" t="str">
        <f>IF('04_Indicadores_2025'!K22="","",'04_Indicadores_2025'!K22)</f>
        <v/>
      </c>
      <c r="K71" s="6" t="str">
        <f>IF('04_Indicadores_2025'!G22="","",'04_Indicadores_2025'!G22)</f>
        <v>%</v>
      </c>
      <c r="L71" s="6"/>
      <c r="M71" s="6" t="str">
        <f>IF('04_Indicadores_2025'!N22="","",'04_Indicadores_2025'!N22)</f>
        <v/>
      </c>
      <c r="N71" s="6" t="str">
        <f>IF('04_Indicadores_2025'!O22="","",'04_Indicadores_2025'!O22)</f>
        <v/>
      </c>
      <c r="O71" s="6" t="str">
        <f>IF('04_Indicadores_2025'!P22="","",'04_Indicadores_2025'!P22)</f>
        <v/>
      </c>
      <c r="P71" s="6" t="str">
        <f>IF('04_Indicadores_2025'!F22="","",'04_Indicadores_2025'!F22)</f>
        <v>↑</v>
      </c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57">
      <c r="A72" s="6" t="s">
        <v>302</v>
      </c>
      <c r="B72" s="6" t="str">
        <f>IF('04_Indicadores_2025'!B23="","",'04_Indicadores_2025'!B23)</f>
        <v>GA-I05</v>
      </c>
      <c r="C72" s="6" t="str">
        <f>IF('04_Indicadores_2025'!C23="","",'04_Indicadores_2025'!C23)</f>
        <v>Gestión Ambiental y Economía Circular</v>
      </c>
      <c r="D72" s="6" t="str">
        <f>IF('04_Indicadores_2025'!D23="","",'04_Indicadores_2025'!D23)</f>
        <v>Intensidad de emisiones GEI</v>
      </c>
      <c r="E72" s="6" t="str">
        <f>IF('04_Indicadores_2025'!H23="","",'04_Indicadores_2025'!H23)</f>
        <v/>
      </c>
      <c r="F72" s="6" t="str">
        <f>IF('04_Indicadores_2025'!L23="","",'04_Indicadores_2025'!L23)</f>
        <v/>
      </c>
      <c r="G72" s="6"/>
      <c r="H72" s="6" t="str">
        <f>IF('04_Indicadores_2025'!I23="","",'04_Indicadores_2025'!I23)</f>
        <v/>
      </c>
      <c r="I72" s="6" t="str">
        <f>IF('04_Indicadores_2025'!J23="","",'04_Indicadores_2025'!J23)</f>
        <v/>
      </c>
      <c r="J72" s="6" t="str">
        <f>IF('04_Indicadores_2025'!K23="","",'04_Indicadores_2025'!K23)</f>
        <v/>
      </c>
      <c r="K72" s="6" t="str">
        <f>IF('04_Indicadores_2025'!G23="","",'04_Indicadores_2025'!G23)</f>
        <v>tCO2e por unidad pertinente</v>
      </c>
      <c r="L72" s="6"/>
      <c r="M72" s="6" t="str">
        <f>IF('04_Indicadores_2025'!N23="","",'04_Indicadores_2025'!N23)</f>
        <v/>
      </c>
      <c r="N72" s="6" t="str">
        <f>IF('04_Indicadores_2025'!O23="","",'04_Indicadores_2025'!O23)</f>
        <v/>
      </c>
      <c r="O72" s="6" t="str">
        <f>IF('04_Indicadores_2025'!P23="","",'04_Indicadores_2025'!P23)</f>
        <v/>
      </c>
      <c r="P72" s="6" t="str">
        <f>IF('04_Indicadores_2025'!F23="","",'04_Indicadores_2025'!F23)</f>
        <v>↓</v>
      </c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A73" s="6" t="s">
        <v>302</v>
      </c>
      <c r="B73" s="6" t="str">
        <f>IF('04_Indicadores_2025'!B24="","",'04_Indicadores_2025'!B24)</f>
        <v>GA-I06</v>
      </c>
      <c r="C73" s="6" t="str">
        <f>IF('04_Indicadores_2025'!C24="","",'04_Indicadores_2025'!C24)</f>
        <v>Gestión Ambiental y Economía Circular</v>
      </c>
      <c r="D73" s="6" t="str">
        <f>IF('04_Indicadores_2025'!D24="","",'04_Indicadores_2025'!D24)</f>
        <v>Incidentes ambientales significativos</v>
      </c>
      <c r="E73" s="6" t="str">
        <f>IF('04_Indicadores_2025'!H24="","",'04_Indicadores_2025'!H24)</f>
        <v/>
      </c>
      <c r="F73" s="6" t="str">
        <f>IF('04_Indicadores_2025'!L24="","",'04_Indicadores_2025'!L24)</f>
        <v/>
      </c>
      <c r="G73" s="6"/>
      <c r="H73" s="6" t="str">
        <f>IF('04_Indicadores_2025'!I24="","",'04_Indicadores_2025'!I24)</f>
        <v/>
      </c>
      <c r="I73" s="6" t="str">
        <f>IF('04_Indicadores_2025'!J24="","",'04_Indicadores_2025'!J24)</f>
        <v/>
      </c>
      <c r="J73" s="6" t="str">
        <f>IF('04_Indicadores_2025'!K24="","",'04_Indicadores_2025'!K24)</f>
        <v/>
      </c>
      <c r="K73" s="6" t="str">
        <f>IF('04_Indicadores_2025'!G24="","",'04_Indicadores_2025'!G24)</f>
        <v>Número</v>
      </c>
      <c r="L73" s="6"/>
      <c r="M73" s="6" t="str">
        <f>IF('04_Indicadores_2025'!N24="","",'04_Indicadores_2025'!N24)</f>
        <v/>
      </c>
      <c r="N73" s="6" t="str">
        <f>IF('04_Indicadores_2025'!O24="","",'04_Indicadores_2025'!O24)</f>
        <v/>
      </c>
      <c r="O73" s="6" t="str">
        <f>IF('04_Indicadores_2025'!P24="","",'04_Indicadores_2025'!P24)</f>
        <v/>
      </c>
      <c r="P73" s="6" t="str">
        <f>IF('04_Indicadores_2025'!F24="","",'04_Indicadores_2025'!F24)</f>
        <v>↓</v>
      </c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>
      <c r="A74" s="6" t="s">
        <v>302</v>
      </c>
      <c r="B74" s="6" t="str">
        <f>IF('04_Indicadores_2025'!B25="","",'04_Indicadores_2025'!B25)</f>
        <v>DT-I01</v>
      </c>
      <c r="C74" s="6" t="str">
        <f>IF('04_Indicadores_2025'!C25="","",'04_Indicadores_2025'!C25)</f>
        <v>Desarrollo Social y Vinculación Territorial</v>
      </c>
      <c r="D74" s="6" t="str">
        <f>IF('04_Indicadores_2025'!D25="","",'04_Indicadores_2025'!D25)</f>
        <v>Quejas o inquietudes atendidas en plazo</v>
      </c>
      <c r="E74" s="6" t="str">
        <f>IF('04_Indicadores_2025'!H25="","",'04_Indicadores_2025'!H25)</f>
        <v/>
      </c>
      <c r="F74" s="6" t="str">
        <f>IF('04_Indicadores_2025'!L25="","",'04_Indicadores_2025'!L25)</f>
        <v/>
      </c>
      <c r="G74" s="6"/>
      <c r="H74" s="6" t="str">
        <f>IF('04_Indicadores_2025'!I25="","",'04_Indicadores_2025'!I25)</f>
        <v/>
      </c>
      <c r="I74" s="6" t="str">
        <f>IF('04_Indicadores_2025'!J25="","",'04_Indicadores_2025'!J25)</f>
        <v/>
      </c>
      <c r="J74" s="6" t="str">
        <f>IF('04_Indicadores_2025'!K25="","",'04_Indicadores_2025'!K25)</f>
        <v/>
      </c>
      <c r="K74" s="6" t="str">
        <f>IF('04_Indicadores_2025'!G25="","",'04_Indicadores_2025'!G25)</f>
        <v>%</v>
      </c>
      <c r="L74" s="6"/>
      <c r="M74" s="6" t="str">
        <f>IF('04_Indicadores_2025'!N25="","",'04_Indicadores_2025'!N25)</f>
        <v/>
      </c>
      <c r="N74" s="6" t="str">
        <f>IF('04_Indicadores_2025'!O25="","",'04_Indicadores_2025'!O25)</f>
        <v/>
      </c>
      <c r="O74" s="6" t="str">
        <f>IF('04_Indicadores_2025'!P25="","",'04_Indicadores_2025'!P25)</f>
        <v/>
      </c>
      <c r="P74" s="6" t="str">
        <f>IF('04_Indicadores_2025'!F25="","",'04_Indicadores_2025'!F25)</f>
        <v>↑</v>
      </c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6" t="s">
        <v>302</v>
      </c>
      <c r="B75" s="6" t="str">
        <f>IF('04_Indicadores_2025'!B26="","",'04_Indicadores_2025'!B26)</f>
        <v>DT-I02</v>
      </c>
      <c r="C75" s="6" t="str">
        <f>IF('04_Indicadores_2025'!C26="","",'04_Indicadores_2025'!C26)</f>
        <v>Desarrollo Social y Vinculación Territorial</v>
      </c>
      <c r="D75" s="6" t="str">
        <f>IF('04_Indicadores_2025'!D26="","",'04_Indicadores_2025'!D26)</f>
        <v>Acuerdos con grupos de interés cumplidos</v>
      </c>
      <c r="E75" s="6" t="str">
        <f>IF('04_Indicadores_2025'!H26="","",'04_Indicadores_2025'!H26)</f>
        <v/>
      </c>
      <c r="F75" s="6" t="str">
        <f>IF('04_Indicadores_2025'!L26="","",'04_Indicadores_2025'!L26)</f>
        <v/>
      </c>
      <c r="G75" s="6"/>
      <c r="H75" s="6" t="str">
        <f>IF('04_Indicadores_2025'!I26="","",'04_Indicadores_2025'!I26)</f>
        <v/>
      </c>
      <c r="I75" s="6" t="str">
        <f>IF('04_Indicadores_2025'!J26="","",'04_Indicadores_2025'!J26)</f>
        <v/>
      </c>
      <c r="J75" s="6" t="str">
        <f>IF('04_Indicadores_2025'!K26="","",'04_Indicadores_2025'!K26)</f>
        <v/>
      </c>
      <c r="K75" s="6" t="str">
        <f>IF('04_Indicadores_2025'!G26="","",'04_Indicadores_2025'!G26)</f>
        <v>%</v>
      </c>
      <c r="L75" s="6"/>
      <c r="M75" s="6" t="str">
        <f>IF('04_Indicadores_2025'!N26="","",'04_Indicadores_2025'!N26)</f>
        <v/>
      </c>
      <c r="N75" s="6" t="str">
        <f>IF('04_Indicadores_2025'!O26="","",'04_Indicadores_2025'!O26)</f>
        <v/>
      </c>
      <c r="O75" s="6" t="str">
        <f>IF('04_Indicadores_2025'!P26="","",'04_Indicadores_2025'!P26)</f>
        <v/>
      </c>
      <c r="P75" s="6" t="str">
        <f>IF('04_Indicadores_2025'!F26="","",'04_Indicadores_2025'!F26)</f>
        <v>↑</v>
      </c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6" t="s">
        <v>302</v>
      </c>
      <c r="B76" s="6" t="str">
        <f>IF('04_Indicadores_2025'!B27="","",'04_Indicadores_2025'!B27)</f>
        <v>DT-I03</v>
      </c>
      <c r="C76" s="6" t="str">
        <f>IF('04_Indicadores_2025'!C27="","",'04_Indicadores_2025'!C27)</f>
        <v>Desarrollo Social y Vinculación Territorial</v>
      </c>
      <c r="D76" s="6" t="str">
        <f>IF('04_Indicadores_2025'!D27="","",'04_Indicadores_2025'!D27)</f>
        <v>Programas sociales con evaluación de resultados</v>
      </c>
      <c r="E76" s="6" t="str">
        <f>IF('04_Indicadores_2025'!H27="","",'04_Indicadores_2025'!H27)</f>
        <v/>
      </c>
      <c r="F76" s="6" t="str">
        <f>IF('04_Indicadores_2025'!L27="","",'04_Indicadores_2025'!L27)</f>
        <v/>
      </c>
      <c r="G76" s="6"/>
      <c r="H76" s="6" t="str">
        <f>IF('04_Indicadores_2025'!I27="","",'04_Indicadores_2025'!I27)</f>
        <v/>
      </c>
      <c r="I76" s="6" t="str">
        <f>IF('04_Indicadores_2025'!J27="","",'04_Indicadores_2025'!J27)</f>
        <v/>
      </c>
      <c r="J76" s="6" t="str">
        <f>IF('04_Indicadores_2025'!K27="","",'04_Indicadores_2025'!K27)</f>
        <v/>
      </c>
      <c r="K76" s="6" t="str">
        <f>IF('04_Indicadores_2025'!G27="","",'04_Indicadores_2025'!G27)</f>
        <v>%</v>
      </c>
      <c r="L76" s="6"/>
      <c r="M76" s="6" t="str">
        <f>IF('04_Indicadores_2025'!N27="","",'04_Indicadores_2025'!N27)</f>
        <v/>
      </c>
      <c r="N76" s="6" t="str">
        <f>IF('04_Indicadores_2025'!O27="","",'04_Indicadores_2025'!O27)</f>
        <v/>
      </c>
      <c r="O76" s="6" t="str">
        <f>IF('04_Indicadores_2025'!P27="","",'04_Indicadores_2025'!P27)</f>
        <v/>
      </c>
      <c r="P76" s="6" t="str">
        <f>IF('04_Indicadores_2025'!F27="","",'04_Indicadores_2025'!F27)</f>
        <v>↑</v>
      </c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42.75">
      <c r="A77" s="6" t="s">
        <v>302</v>
      </c>
      <c r="B77" s="6" t="str">
        <f>IF('04_Indicadores_2025'!B28="","",'04_Indicadores_2025'!B28)</f>
        <v>DT-I04</v>
      </c>
      <c r="C77" s="6" t="str">
        <f>IF('04_Indicadores_2025'!C28="","",'04_Indicadores_2025'!C28)</f>
        <v>Desarrollo Social y Vinculación Territorial</v>
      </c>
      <c r="D77" s="6" t="str">
        <f>IF('04_Indicadores_2025'!D28="","",'04_Indicadores_2025'!D28)</f>
        <v>Satisfacción o retroalimentación de grupos de interés</v>
      </c>
      <c r="E77" s="6" t="str">
        <f>IF('04_Indicadores_2025'!H28="","",'04_Indicadores_2025'!H28)</f>
        <v/>
      </c>
      <c r="F77" s="6" t="str">
        <f>IF('04_Indicadores_2025'!L28="","",'04_Indicadores_2025'!L28)</f>
        <v/>
      </c>
      <c r="G77" s="6"/>
      <c r="H77" s="6" t="str">
        <f>IF('04_Indicadores_2025'!I28="","",'04_Indicadores_2025'!I28)</f>
        <v/>
      </c>
      <c r="I77" s="6" t="str">
        <f>IF('04_Indicadores_2025'!J28="","",'04_Indicadores_2025'!J28)</f>
        <v/>
      </c>
      <c r="J77" s="6" t="str">
        <f>IF('04_Indicadores_2025'!K28="","",'04_Indicadores_2025'!K28)</f>
        <v/>
      </c>
      <c r="K77" s="6" t="str">
        <f>IF('04_Indicadores_2025'!G28="","",'04_Indicadores_2025'!G28)</f>
        <v>% / escala propia</v>
      </c>
      <c r="L77" s="6"/>
      <c r="M77" s="6" t="str">
        <f>IF('04_Indicadores_2025'!N28="","",'04_Indicadores_2025'!N28)</f>
        <v/>
      </c>
      <c r="N77" s="6" t="str">
        <f>IF('04_Indicadores_2025'!O28="","",'04_Indicadores_2025'!O28)</f>
        <v/>
      </c>
      <c r="O77" s="6" t="str">
        <f>IF('04_Indicadores_2025'!P28="","",'04_Indicadores_2025'!P28)</f>
        <v/>
      </c>
      <c r="P77" s="6" t="str">
        <f>IF('04_Indicadores_2025'!F28="","",'04_Indicadores_2025'!F28)</f>
        <v>↑</v>
      </c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6" t="s">
        <v>302</v>
      </c>
      <c r="B78" s="6" t="str">
        <f>IF('04_Indicadores_2025'!B29="","",'04_Indicadores_2025'!B29)</f>
        <v>IT-I01</v>
      </c>
      <c r="C78" s="6" t="str">
        <f>IF('04_Indicadores_2025'!C29="","",'04_Indicadores_2025'!C29)</f>
        <v>Innovación y Transformación Tecnológica</v>
      </c>
      <c r="D78" s="6" t="str">
        <f>IF('04_Indicadores_2025'!D29="","",'04_Indicadores_2025'!D29)</f>
        <v>Proyectos de innovación con resultado verificable</v>
      </c>
      <c r="E78" s="6" t="str">
        <f>IF('04_Indicadores_2025'!H29="","",'04_Indicadores_2025'!H29)</f>
        <v/>
      </c>
      <c r="F78" s="6" t="str">
        <f>IF('04_Indicadores_2025'!L29="","",'04_Indicadores_2025'!L29)</f>
        <v/>
      </c>
      <c r="G78" s="6"/>
      <c r="H78" s="6" t="str">
        <f>IF('04_Indicadores_2025'!I29="","",'04_Indicadores_2025'!I29)</f>
        <v/>
      </c>
      <c r="I78" s="6" t="str">
        <f>IF('04_Indicadores_2025'!J29="","",'04_Indicadores_2025'!J29)</f>
        <v/>
      </c>
      <c r="J78" s="6" t="str">
        <f>IF('04_Indicadores_2025'!K29="","",'04_Indicadores_2025'!K29)</f>
        <v/>
      </c>
      <c r="K78" s="6" t="str">
        <f>IF('04_Indicadores_2025'!G29="","",'04_Indicadores_2025'!G29)</f>
        <v>Número</v>
      </c>
      <c r="L78" s="6"/>
      <c r="M78" s="6" t="str">
        <f>IF('04_Indicadores_2025'!N29="","",'04_Indicadores_2025'!N29)</f>
        <v/>
      </c>
      <c r="N78" s="6" t="str">
        <f>IF('04_Indicadores_2025'!O29="","",'04_Indicadores_2025'!O29)</f>
        <v/>
      </c>
      <c r="O78" s="6" t="str">
        <f>IF('04_Indicadores_2025'!P29="","",'04_Indicadores_2025'!P29)</f>
        <v/>
      </c>
      <c r="P78" s="6" t="str">
        <f>IF('04_Indicadores_2025'!F29="","",'04_Indicadores_2025'!F29)</f>
        <v>↑</v>
      </c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8.5">
      <c r="A79" s="6" t="s">
        <v>302</v>
      </c>
      <c r="B79" s="6" t="str">
        <f>IF('04_Indicadores_2025'!B30="","",'04_Indicadores_2025'!B30)</f>
        <v>IT-I02</v>
      </c>
      <c r="C79" s="6" t="str">
        <f>IF('04_Indicadores_2025'!C30="","",'04_Indicadores_2025'!C30)</f>
        <v>Innovación y Transformación Tecnológica</v>
      </c>
      <c r="D79" s="6" t="str">
        <f>IF('04_Indicadores_2025'!D30="","",'04_Indicadores_2025'!D30)</f>
        <v>Procesos digitalizados relevantes</v>
      </c>
      <c r="E79" s="6" t="str">
        <f>IF('04_Indicadores_2025'!H30="","",'04_Indicadores_2025'!H30)</f>
        <v/>
      </c>
      <c r="F79" s="6" t="str">
        <f>IF('04_Indicadores_2025'!L30="","",'04_Indicadores_2025'!L30)</f>
        <v/>
      </c>
      <c r="G79" s="6"/>
      <c r="H79" s="6" t="str">
        <f>IF('04_Indicadores_2025'!I30="","",'04_Indicadores_2025'!I30)</f>
        <v/>
      </c>
      <c r="I79" s="6" t="str">
        <f>IF('04_Indicadores_2025'!J30="","",'04_Indicadores_2025'!J30)</f>
        <v/>
      </c>
      <c r="J79" s="6" t="str">
        <f>IF('04_Indicadores_2025'!K30="","",'04_Indicadores_2025'!K30)</f>
        <v/>
      </c>
      <c r="K79" s="6" t="str">
        <f>IF('04_Indicadores_2025'!G30="","",'04_Indicadores_2025'!G30)</f>
        <v>Número / %</v>
      </c>
      <c r="L79" s="6"/>
      <c r="M79" s="6" t="str">
        <f>IF('04_Indicadores_2025'!N30="","",'04_Indicadores_2025'!N30)</f>
        <v/>
      </c>
      <c r="N79" s="6" t="str">
        <f>IF('04_Indicadores_2025'!O30="","",'04_Indicadores_2025'!O30)</f>
        <v/>
      </c>
      <c r="O79" s="6" t="str">
        <f>IF('04_Indicadores_2025'!P30="","",'04_Indicadores_2025'!P30)</f>
        <v/>
      </c>
      <c r="P79" s="6" t="str">
        <f>IF('04_Indicadores_2025'!F30="","",'04_Indicadores_2025'!F30)</f>
        <v>↑</v>
      </c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6" t="s">
        <v>302</v>
      </c>
      <c r="B80" s="6" t="str">
        <f>IF('04_Indicadores_2025'!B31="","",'04_Indicadores_2025'!B31)</f>
        <v>IT-I03</v>
      </c>
      <c r="C80" s="6" t="str">
        <f>IF('04_Indicadores_2025'!C31="","",'04_Indicadores_2025'!C31)</f>
        <v>Innovación y Transformación Tecnológica</v>
      </c>
      <c r="D80" s="6" t="str">
        <f>IF('04_Indicadores_2025'!D31="","",'04_Indicadores_2025'!D31)</f>
        <v>Soluciones escaladas o replicadas</v>
      </c>
      <c r="E80" s="6" t="str">
        <f>IF('04_Indicadores_2025'!H31="","",'04_Indicadores_2025'!H31)</f>
        <v/>
      </c>
      <c r="F80" s="6" t="str">
        <f>IF('04_Indicadores_2025'!L31="","",'04_Indicadores_2025'!L31)</f>
        <v/>
      </c>
      <c r="G80" s="6"/>
      <c r="H80" s="6" t="str">
        <f>IF('04_Indicadores_2025'!I31="","",'04_Indicadores_2025'!I31)</f>
        <v/>
      </c>
      <c r="I80" s="6" t="str">
        <f>IF('04_Indicadores_2025'!J31="","",'04_Indicadores_2025'!J31)</f>
        <v/>
      </c>
      <c r="J80" s="6" t="str">
        <f>IF('04_Indicadores_2025'!K31="","",'04_Indicadores_2025'!K31)</f>
        <v/>
      </c>
      <c r="K80" s="6" t="str">
        <f>IF('04_Indicadores_2025'!G31="","",'04_Indicadores_2025'!G31)</f>
        <v>Número</v>
      </c>
      <c r="L80" s="6"/>
      <c r="M80" s="6" t="str">
        <f>IF('04_Indicadores_2025'!N31="","",'04_Indicadores_2025'!N31)</f>
        <v/>
      </c>
      <c r="N80" s="6" t="str">
        <f>IF('04_Indicadores_2025'!O31="","",'04_Indicadores_2025'!O31)</f>
        <v/>
      </c>
      <c r="O80" s="6" t="str">
        <f>IF('04_Indicadores_2025'!P31="","",'04_Indicadores_2025'!P31)</f>
        <v/>
      </c>
      <c r="P80" s="6" t="str">
        <f>IF('04_Indicadores_2025'!F31="","",'04_Indicadores_2025'!F31)</f>
        <v>↑</v>
      </c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42.75">
      <c r="A81" s="6" t="s">
        <v>302</v>
      </c>
      <c r="B81" s="6" t="str">
        <f>IF('04_Indicadores_2025'!B32="","",'04_Indicadores_2025'!B32)</f>
        <v>IT-I04</v>
      </c>
      <c r="C81" s="6" t="str">
        <f>IF('04_Indicadores_2025'!C32="","",'04_Indicadores_2025'!C32)</f>
        <v>Innovación y Transformación Tecnológica</v>
      </c>
      <c r="D81" s="6" t="str">
        <f>IF('04_Indicadores_2025'!D32="","",'04_Indicadores_2025'!D32)</f>
        <v>Beneficio verificable de innovación</v>
      </c>
      <c r="E81" s="6" t="str">
        <f>IF('04_Indicadores_2025'!H32="","",'04_Indicadores_2025'!H32)</f>
        <v/>
      </c>
      <c r="F81" s="6" t="str">
        <f>IF('04_Indicadores_2025'!L32="","",'04_Indicadores_2025'!L32)</f>
        <v/>
      </c>
      <c r="G81" s="6"/>
      <c r="H81" s="6" t="str">
        <f>IF('04_Indicadores_2025'!I32="","",'04_Indicadores_2025'!I32)</f>
        <v/>
      </c>
      <c r="I81" s="6" t="str">
        <f>IF('04_Indicadores_2025'!J32="","",'04_Indicadores_2025'!J32)</f>
        <v/>
      </c>
      <c r="J81" s="6" t="str">
        <f>IF('04_Indicadores_2025'!K32="","",'04_Indicadores_2025'!K32)</f>
        <v/>
      </c>
      <c r="K81" s="6" t="str">
        <f>IF('04_Indicadores_2025'!G32="","",'04_Indicadores_2025'!G32)</f>
        <v>$ / % / unidad propia</v>
      </c>
      <c r="L81" s="6"/>
      <c r="M81" s="6" t="str">
        <f>IF('04_Indicadores_2025'!N32="","",'04_Indicadores_2025'!N32)</f>
        <v/>
      </c>
      <c r="N81" s="6" t="str">
        <f>IF('04_Indicadores_2025'!O32="","",'04_Indicadores_2025'!O32)</f>
        <v/>
      </c>
      <c r="O81" s="6" t="str">
        <f>IF('04_Indicadores_2025'!P32="","",'04_Indicadores_2025'!P32)</f>
        <v/>
      </c>
      <c r="P81" s="6" t="str">
        <f>IF('04_Indicadores_2025'!F32="","",'04_Indicadores_2025'!F32)</f>
        <v>↑</v>
      </c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6" t="s">
        <v>302</v>
      </c>
      <c r="B82" s="6" t="str">
        <f>IF('04_Indicadores_2025'!B33="","",'04_Indicadores_2025'!B33)</f>
        <v>IM-I01</v>
      </c>
      <c r="C82" s="6" t="str">
        <f>IF('04_Indicadores_2025'!C33="","",'04_Indicadores_2025'!C33)</f>
        <v>Inteligencia Estratégica y Mejora Continua</v>
      </c>
      <c r="D82" s="6" t="str">
        <f>IF('04_Indicadores_2025'!D33="","",'04_Indicadores_2025'!D33)</f>
        <v>Riesgos estratégicos críticos con tratamiento</v>
      </c>
      <c r="E82" s="6" t="str">
        <f>IF('04_Indicadores_2025'!H33="","",'04_Indicadores_2025'!H33)</f>
        <v/>
      </c>
      <c r="F82" s="6" t="str">
        <f>IF('04_Indicadores_2025'!L33="","",'04_Indicadores_2025'!L33)</f>
        <v/>
      </c>
      <c r="G82" s="6"/>
      <c r="H82" s="6" t="str">
        <f>IF('04_Indicadores_2025'!I33="","",'04_Indicadores_2025'!I33)</f>
        <v/>
      </c>
      <c r="I82" s="6" t="str">
        <f>IF('04_Indicadores_2025'!J33="","",'04_Indicadores_2025'!J33)</f>
        <v/>
      </c>
      <c r="J82" s="6" t="str">
        <f>IF('04_Indicadores_2025'!K33="","",'04_Indicadores_2025'!K33)</f>
        <v/>
      </c>
      <c r="K82" s="6" t="str">
        <f>IF('04_Indicadores_2025'!G33="","",'04_Indicadores_2025'!G33)</f>
        <v>%</v>
      </c>
      <c r="L82" s="6"/>
      <c r="M82" s="6" t="str">
        <f>IF('04_Indicadores_2025'!N33="","",'04_Indicadores_2025'!N33)</f>
        <v/>
      </c>
      <c r="N82" s="6" t="str">
        <f>IF('04_Indicadores_2025'!O33="","",'04_Indicadores_2025'!O33)</f>
        <v/>
      </c>
      <c r="O82" s="6" t="str">
        <f>IF('04_Indicadores_2025'!P33="","",'04_Indicadores_2025'!P33)</f>
        <v/>
      </c>
      <c r="P82" s="6" t="str">
        <f>IF('04_Indicadores_2025'!F33="","",'04_Indicadores_2025'!F33)</f>
        <v>↑</v>
      </c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6" t="s">
        <v>302</v>
      </c>
      <c r="B83" s="6" t="str">
        <f>IF('04_Indicadores_2025'!B34="","",'04_Indicadores_2025'!B34)</f>
        <v>IM-I02</v>
      </c>
      <c r="C83" s="6" t="str">
        <f>IF('04_Indicadores_2025'!C34="","",'04_Indicadores_2025'!C34)</f>
        <v>Inteligencia Estratégica y Mejora Continua</v>
      </c>
      <c r="D83" s="6" t="str">
        <f>IF('04_Indicadores_2025'!D34="","",'04_Indicadores_2025'!D34)</f>
        <v>Procesos críticos con plan de continuidad probado</v>
      </c>
      <c r="E83" s="6" t="str">
        <f>IF('04_Indicadores_2025'!H34="","",'04_Indicadores_2025'!H34)</f>
        <v/>
      </c>
      <c r="F83" s="6" t="str">
        <f>IF('04_Indicadores_2025'!L34="","",'04_Indicadores_2025'!L34)</f>
        <v/>
      </c>
      <c r="G83" s="6"/>
      <c r="H83" s="6" t="str">
        <f>IF('04_Indicadores_2025'!I34="","",'04_Indicadores_2025'!I34)</f>
        <v/>
      </c>
      <c r="I83" s="6" t="str">
        <f>IF('04_Indicadores_2025'!J34="","",'04_Indicadores_2025'!J34)</f>
        <v/>
      </c>
      <c r="J83" s="6" t="str">
        <f>IF('04_Indicadores_2025'!K34="","",'04_Indicadores_2025'!K34)</f>
        <v/>
      </c>
      <c r="K83" s="6" t="str">
        <f>IF('04_Indicadores_2025'!G34="","",'04_Indicadores_2025'!G34)</f>
        <v>%</v>
      </c>
      <c r="L83" s="6"/>
      <c r="M83" s="6" t="str">
        <f>IF('04_Indicadores_2025'!N34="","",'04_Indicadores_2025'!N34)</f>
        <v/>
      </c>
      <c r="N83" s="6" t="str">
        <f>IF('04_Indicadores_2025'!O34="","",'04_Indicadores_2025'!O34)</f>
        <v/>
      </c>
      <c r="O83" s="6" t="str">
        <f>IF('04_Indicadores_2025'!P34="","",'04_Indicadores_2025'!P34)</f>
        <v/>
      </c>
      <c r="P83" s="6" t="str">
        <f>IF('04_Indicadores_2025'!F34="","",'04_Indicadores_2025'!F34)</f>
        <v>↑</v>
      </c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6" t="s">
        <v>302</v>
      </c>
      <c r="B84" s="6" t="str">
        <f>IF('04_Indicadores_2025'!B35="","",'04_Indicadores_2025'!B35)</f>
        <v>IM-I03</v>
      </c>
      <c r="C84" s="6" t="str">
        <f>IF('04_Indicadores_2025'!C35="","",'04_Indicadores_2025'!C35)</f>
        <v>Inteligencia Estratégica y Mejora Continua</v>
      </c>
      <c r="D84" s="6" t="str">
        <f>IF('04_Indicadores_2025'!D35="","",'04_Indicadores_2025'!D35)</f>
        <v>Cumplimiento de objetivos estratégicos de sostenibilidad</v>
      </c>
      <c r="E84" s="6" t="str">
        <f>IF('04_Indicadores_2025'!H35="","",'04_Indicadores_2025'!H35)</f>
        <v/>
      </c>
      <c r="F84" s="6" t="str">
        <f>IF('04_Indicadores_2025'!L35="","",'04_Indicadores_2025'!L35)</f>
        <v/>
      </c>
      <c r="G84" s="6"/>
      <c r="H84" s="6" t="str">
        <f>IF('04_Indicadores_2025'!I35="","",'04_Indicadores_2025'!I35)</f>
        <v/>
      </c>
      <c r="I84" s="6" t="str">
        <f>IF('04_Indicadores_2025'!J35="","",'04_Indicadores_2025'!J35)</f>
        <v/>
      </c>
      <c r="J84" s="6" t="str">
        <f>IF('04_Indicadores_2025'!K35="","",'04_Indicadores_2025'!K35)</f>
        <v/>
      </c>
      <c r="K84" s="6" t="str">
        <f>IF('04_Indicadores_2025'!G35="","",'04_Indicadores_2025'!G35)</f>
        <v>%</v>
      </c>
      <c r="L84" s="6"/>
      <c r="M84" s="6" t="str">
        <f>IF('04_Indicadores_2025'!N35="","",'04_Indicadores_2025'!N35)</f>
        <v/>
      </c>
      <c r="N84" s="6" t="str">
        <f>IF('04_Indicadores_2025'!O35="","",'04_Indicadores_2025'!O35)</f>
        <v/>
      </c>
      <c r="O84" s="6" t="str">
        <f>IF('04_Indicadores_2025'!P35="","",'04_Indicadores_2025'!P35)</f>
        <v/>
      </c>
      <c r="P84" s="6" t="str">
        <f>IF('04_Indicadores_2025'!F35="","",'04_Indicadores_2025'!F35)</f>
        <v>↑</v>
      </c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8.5">
      <c r="A85" s="6" t="s">
        <v>302</v>
      </c>
      <c r="B85" s="6" t="str">
        <f>IF('04_Indicadores_2025'!B36="","",'04_Indicadores_2025'!B36)</f>
        <v>IM-I04</v>
      </c>
      <c r="C85" s="6" t="str">
        <f>IF('04_Indicadores_2025'!C36="","",'04_Indicadores_2025'!C36)</f>
        <v>Inteligencia Estratégica y Mejora Continua</v>
      </c>
      <c r="D85" s="6" t="str">
        <f>IF('04_Indicadores_2025'!D36="","",'04_Indicadores_2025'!D36)</f>
        <v>Acciones de adaptación o resiliencia implementadas</v>
      </c>
      <c r="E85" s="6" t="str">
        <f>IF('04_Indicadores_2025'!H36="","",'04_Indicadores_2025'!H36)</f>
        <v/>
      </c>
      <c r="F85" s="6" t="str">
        <f>IF('04_Indicadores_2025'!L36="","",'04_Indicadores_2025'!L36)</f>
        <v/>
      </c>
      <c r="G85" s="6"/>
      <c r="H85" s="6" t="str">
        <f>IF('04_Indicadores_2025'!I36="","",'04_Indicadores_2025'!I36)</f>
        <v/>
      </c>
      <c r="I85" s="6" t="str">
        <f>IF('04_Indicadores_2025'!J36="","",'04_Indicadores_2025'!J36)</f>
        <v/>
      </c>
      <c r="J85" s="6" t="str">
        <f>IF('04_Indicadores_2025'!K36="","",'04_Indicadores_2025'!K36)</f>
        <v/>
      </c>
      <c r="K85" s="6" t="str">
        <f>IF('04_Indicadores_2025'!G36="","",'04_Indicadores_2025'!G36)</f>
        <v>Número / %</v>
      </c>
      <c r="L85" s="6"/>
      <c r="M85" s="6" t="str">
        <f>IF('04_Indicadores_2025'!N36="","",'04_Indicadores_2025'!N36)</f>
        <v/>
      </c>
      <c r="N85" s="6" t="str">
        <f>IF('04_Indicadores_2025'!O36="","",'04_Indicadores_2025'!O36)</f>
        <v/>
      </c>
      <c r="O85" s="6" t="str">
        <f>IF('04_Indicadores_2025'!P36="","",'04_Indicadores_2025'!P36)</f>
        <v/>
      </c>
      <c r="P85" s="6" t="str">
        <f>IF('04_Indicadores_2025'!F36="","",'04_Indicadores_2025'!F36)</f>
        <v>↑</v>
      </c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</sheetData>
  <sheetProtection algorithmName="SHA-512" hashValue="StjmZeFrRhOhH9UCH7zwSH15l9pgVGKaAP9DNxtgZCuekra9k8d6s+qNX7cxhTELzoTEmBpgKaEOKps93ekEvA==" saltValue="5yLtpNg2/vO19LjBdi5sR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01_Guia_Rapida</vt:lpstr>
      <vt:lpstr>02_Datos_Generales</vt:lpstr>
      <vt:lpstr>03_Reactivos_48</vt:lpstr>
      <vt:lpstr>04_Indicadores_2025</vt:lpstr>
      <vt:lpstr>Matriz_Aplicabilidad</vt:lpstr>
      <vt:lpstr>06_Control_Entrega</vt:lpstr>
      <vt:lpstr>Export_MCEM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Adela Flores Carrillo</dc:creator>
  <cp:lastModifiedBy>Alondra Carillo</cp:lastModifiedBy>
  <dcterms:created xsi:type="dcterms:W3CDTF">2026-08-11T21:45:32Z</dcterms:created>
  <dcterms:modified xsi:type="dcterms:W3CDTF">2026-08-12T17:28:34Z</dcterms:modified>
</cp:coreProperties>
</file>